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WW\Documents\Марина\"/>
    </mc:Choice>
  </mc:AlternateContent>
  <bookViews>
    <workbookView xWindow="0" yWindow="0" windowWidth="28800" windowHeight="12330"/>
  </bookViews>
  <sheets>
    <sheet name="Оптовый" sheetId="1" r:id="rId1"/>
  </sheets>
  <definedNames>
    <definedName name="_xlnm.Print_Area" localSheetId="0">Оптовый!$A$1:$M$349</definedName>
  </definedNames>
  <calcPr calcId="162913"/>
</workbook>
</file>

<file path=xl/calcChain.xml><?xml version="1.0" encoding="utf-8"?>
<calcChain xmlns="http://schemas.openxmlformats.org/spreadsheetml/2006/main">
  <c r="D276" i="1" l="1"/>
  <c r="E276" i="1"/>
  <c r="F276" i="1"/>
  <c r="G276" i="1"/>
  <c r="H276" i="1"/>
  <c r="I276" i="1"/>
  <c r="J276" i="1"/>
  <c r="D275" i="1" l="1"/>
  <c r="E275" i="1"/>
  <c r="F275" i="1"/>
  <c r="G275" i="1"/>
  <c r="H275" i="1"/>
  <c r="I275" i="1"/>
  <c r="J275" i="1"/>
  <c r="J268" i="1"/>
  <c r="I268" i="1"/>
  <c r="H268" i="1"/>
  <c r="G268" i="1"/>
  <c r="F268" i="1"/>
  <c r="E268" i="1"/>
  <c r="D268" i="1"/>
  <c r="J267" i="1"/>
  <c r="I267" i="1"/>
  <c r="H267" i="1"/>
  <c r="G267" i="1"/>
  <c r="F267" i="1"/>
  <c r="E267" i="1"/>
  <c r="D267" i="1"/>
  <c r="J266" i="1"/>
  <c r="I266" i="1"/>
  <c r="H266" i="1"/>
  <c r="G266" i="1"/>
  <c r="F266" i="1"/>
  <c r="E266" i="1"/>
  <c r="D266" i="1"/>
  <c r="J265" i="1"/>
  <c r="I265" i="1"/>
  <c r="H265" i="1"/>
  <c r="G265" i="1"/>
  <c r="F265" i="1"/>
  <c r="E265" i="1"/>
  <c r="D265" i="1"/>
  <c r="J264" i="1"/>
  <c r="I264" i="1"/>
  <c r="H264" i="1"/>
  <c r="G264" i="1"/>
  <c r="F264" i="1"/>
  <c r="E264" i="1"/>
  <c r="D264" i="1"/>
  <c r="J263" i="1"/>
  <c r="I263" i="1"/>
  <c r="H263" i="1"/>
  <c r="G263" i="1"/>
  <c r="F263" i="1"/>
  <c r="E263" i="1"/>
  <c r="D263" i="1"/>
  <c r="J262" i="1"/>
  <c r="I262" i="1"/>
  <c r="H262" i="1"/>
  <c r="G262" i="1"/>
  <c r="F262" i="1"/>
  <c r="E262" i="1"/>
  <c r="D262" i="1"/>
  <c r="J261" i="1"/>
  <c r="I261" i="1"/>
  <c r="H261" i="1"/>
  <c r="G261" i="1"/>
  <c r="F261" i="1"/>
  <c r="E261" i="1"/>
  <c r="D261" i="1"/>
  <c r="J260" i="1"/>
  <c r="I260" i="1"/>
  <c r="H260" i="1"/>
  <c r="G260" i="1"/>
  <c r="F260" i="1"/>
  <c r="E260" i="1"/>
  <c r="D260" i="1"/>
  <c r="J259" i="1"/>
  <c r="I259" i="1"/>
  <c r="H259" i="1"/>
  <c r="G259" i="1"/>
  <c r="F259" i="1"/>
  <c r="E259" i="1"/>
  <c r="D259" i="1"/>
  <c r="J258" i="1"/>
  <c r="I258" i="1"/>
  <c r="H258" i="1"/>
  <c r="G258" i="1"/>
  <c r="F258" i="1"/>
  <c r="E258" i="1"/>
  <c r="D258" i="1"/>
  <c r="J165" i="1" l="1"/>
  <c r="I165" i="1"/>
  <c r="H165" i="1"/>
  <c r="G165" i="1"/>
  <c r="F165" i="1"/>
  <c r="E165" i="1"/>
  <c r="D165" i="1"/>
  <c r="J164" i="1"/>
  <c r="I164" i="1"/>
  <c r="H164" i="1"/>
  <c r="G164" i="1"/>
  <c r="F164" i="1"/>
  <c r="E164" i="1"/>
  <c r="D164" i="1"/>
  <c r="J163" i="1"/>
  <c r="I163" i="1"/>
  <c r="H163" i="1"/>
  <c r="G163" i="1"/>
  <c r="F163" i="1"/>
  <c r="E163" i="1"/>
  <c r="D163" i="1"/>
  <c r="J162" i="1"/>
  <c r="I162" i="1"/>
  <c r="H162" i="1"/>
  <c r="G162" i="1"/>
  <c r="F162" i="1"/>
  <c r="E162" i="1"/>
  <c r="D162" i="1"/>
  <c r="J146" i="1"/>
  <c r="I146" i="1"/>
  <c r="H146" i="1"/>
  <c r="G146" i="1"/>
  <c r="F146" i="1"/>
  <c r="E146" i="1"/>
  <c r="D146" i="1"/>
  <c r="J149" i="1"/>
  <c r="I149" i="1"/>
  <c r="H149" i="1"/>
  <c r="G149" i="1"/>
  <c r="F149" i="1"/>
  <c r="E149" i="1"/>
  <c r="D149" i="1"/>
  <c r="J150" i="1"/>
  <c r="I150" i="1"/>
  <c r="H150" i="1"/>
  <c r="G150" i="1"/>
  <c r="F150" i="1"/>
  <c r="E150" i="1"/>
  <c r="D150" i="1"/>
  <c r="J238" i="1"/>
  <c r="I238" i="1"/>
  <c r="H238" i="1"/>
  <c r="G238" i="1"/>
  <c r="F238" i="1"/>
  <c r="E238" i="1"/>
  <c r="D238" i="1"/>
  <c r="J237" i="1"/>
  <c r="I237" i="1"/>
  <c r="H237" i="1"/>
  <c r="G237" i="1"/>
  <c r="F237" i="1"/>
  <c r="E237" i="1"/>
  <c r="D237" i="1"/>
  <c r="J236" i="1"/>
  <c r="I236" i="1"/>
  <c r="H236" i="1"/>
  <c r="G236" i="1"/>
  <c r="F236" i="1"/>
  <c r="E236" i="1"/>
  <c r="D236" i="1"/>
  <c r="J235" i="1"/>
  <c r="I235" i="1"/>
  <c r="H235" i="1"/>
  <c r="G235" i="1"/>
  <c r="F235" i="1"/>
  <c r="E235" i="1"/>
  <c r="D235" i="1"/>
  <c r="J120" i="1"/>
  <c r="I120" i="1"/>
  <c r="H120" i="1"/>
  <c r="G120" i="1"/>
  <c r="F120" i="1"/>
  <c r="E120" i="1"/>
  <c r="D120" i="1"/>
  <c r="J119" i="1"/>
  <c r="I119" i="1"/>
  <c r="H119" i="1"/>
  <c r="G119" i="1"/>
  <c r="F119" i="1"/>
  <c r="E119" i="1"/>
  <c r="D119" i="1"/>
  <c r="J118" i="1"/>
  <c r="I118" i="1"/>
  <c r="H118" i="1"/>
  <c r="G118" i="1"/>
  <c r="F118" i="1"/>
  <c r="E118" i="1"/>
  <c r="D118" i="1"/>
  <c r="D314" i="1" l="1"/>
  <c r="F21" i="1" l="1"/>
  <c r="J345" i="1"/>
  <c r="I345" i="1"/>
  <c r="H345" i="1"/>
  <c r="G345" i="1"/>
  <c r="F345" i="1"/>
  <c r="E345" i="1"/>
  <c r="D345" i="1"/>
  <c r="D278" i="1"/>
  <c r="E278" i="1"/>
  <c r="F278" i="1"/>
  <c r="G278" i="1"/>
  <c r="H278" i="1"/>
  <c r="I278" i="1"/>
  <c r="J278" i="1"/>
  <c r="D279" i="1"/>
  <c r="E279" i="1"/>
  <c r="F279" i="1"/>
  <c r="G279" i="1"/>
  <c r="H279" i="1"/>
  <c r="I279" i="1"/>
  <c r="J279" i="1"/>
  <c r="D280" i="1"/>
  <c r="E280" i="1"/>
  <c r="F280" i="1"/>
  <c r="G280" i="1"/>
  <c r="H280" i="1"/>
  <c r="I280" i="1"/>
  <c r="J280" i="1"/>
  <c r="D281" i="1"/>
  <c r="E281" i="1"/>
  <c r="F281" i="1"/>
  <c r="G281" i="1"/>
  <c r="H281" i="1"/>
  <c r="I281" i="1"/>
  <c r="J281" i="1"/>
  <c r="D282" i="1"/>
  <c r="E282" i="1"/>
  <c r="F282" i="1"/>
  <c r="G282" i="1"/>
  <c r="H282" i="1"/>
  <c r="I282" i="1"/>
  <c r="J282" i="1"/>
  <c r="D283" i="1"/>
  <c r="E283" i="1"/>
  <c r="F283" i="1"/>
  <c r="G283" i="1"/>
  <c r="H283" i="1"/>
  <c r="I283" i="1"/>
  <c r="J283" i="1"/>
  <c r="D284" i="1"/>
  <c r="E284" i="1"/>
  <c r="F284" i="1"/>
  <c r="G284" i="1"/>
  <c r="H284" i="1"/>
  <c r="I284" i="1"/>
  <c r="J284" i="1"/>
  <c r="D285" i="1"/>
  <c r="E285" i="1"/>
  <c r="F285" i="1"/>
  <c r="G285" i="1"/>
  <c r="H285" i="1"/>
  <c r="I285" i="1"/>
  <c r="J285" i="1"/>
  <c r="D286" i="1"/>
  <c r="E286" i="1"/>
  <c r="F286" i="1"/>
  <c r="G286" i="1"/>
  <c r="H286" i="1"/>
  <c r="I286" i="1"/>
  <c r="J286" i="1"/>
  <c r="D287" i="1"/>
  <c r="E287" i="1"/>
  <c r="F287" i="1"/>
  <c r="G287" i="1"/>
  <c r="H287" i="1"/>
  <c r="I287" i="1"/>
  <c r="J287" i="1"/>
  <c r="D288" i="1"/>
  <c r="E288" i="1"/>
  <c r="F288" i="1"/>
  <c r="G288" i="1"/>
  <c r="H288" i="1"/>
  <c r="I288" i="1"/>
  <c r="J288" i="1"/>
  <c r="D289" i="1"/>
  <c r="E289" i="1"/>
  <c r="F289" i="1"/>
  <c r="G289" i="1"/>
  <c r="H289" i="1"/>
  <c r="I289" i="1"/>
  <c r="J289" i="1"/>
  <c r="D290" i="1"/>
  <c r="E290" i="1"/>
  <c r="F290" i="1"/>
  <c r="G290" i="1"/>
  <c r="H290" i="1"/>
  <c r="I290" i="1"/>
  <c r="J290" i="1"/>
  <c r="D291" i="1"/>
  <c r="E291" i="1"/>
  <c r="F291" i="1"/>
  <c r="G291" i="1"/>
  <c r="H291" i="1"/>
  <c r="I291" i="1"/>
  <c r="J291" i="1"/>
  <c r="D277" i="1"/>
  <c r="E277" i="1"/>
  <c r="F277" i="1"/>
  <c r="G277" i="1"/>
  <c r="H277" i="1"/>
  <c r="I277" i="1"/>
  <c r="J277" i="1"/>
  <c r="J293" i="1"/>
  <c r="I293" i="1"/>
  <c r="H293" i="1"/>
  <c r="G293" i="1"/>
  <c r="F293" i="1"/>
  <c r="E293" i="1"/>
  <c r="D293" i="1"/>
  <c r="J331" i="1"/>
  <c r="I331" i="1"/>
  <c r="H331" i="1"/>
  <c r="G331" i="1"/>
  <c r="F331" i="1"/>
  <c r="E331" i="1"/>
  <c r="D331" i="1"/>
  <c r="J330" i="1"/>
  <c r="I330" i="1"/>
  <c r="H330" i="1"/>
  <c r="G330" i="1"/>
  <c r="F330" i="1"/>
  <c r="E330" i="1"/>
  <c r="D330" i="1"/>
  <c r="D325" i="1"/>
  <c r="E323" i="1"/>
  <c r="D323" i="1"/>
  <c r="D306" i="1"/>
  <c r="J310" i="1"/>
  <c r="I310" i="1"/>
  <c r="H310" i="1"/>
  <c r="G310" i="1"/>
  <c r="F310" i="1"/>
  <c r="E310" i="1"/>
  <c r="D310" i="1"/>
  <c r="J309" i="1"/>
  <c r="I309" i="1"/>
  <c r="H309" i="1"/>
  <c r="G309" i="1"/>
  <c r="F309" i="1"/>
  <c r="E309" i="1"/>
  <c r="D309" i="1"/>
  <c r="J308" i="1"/>
  <c r="I308" i="1"/>
  <c r="H308" i="1"/>
  <c r="G308" i="1"/>
  <c r="F308" i="1"/>
  <c r="E308" i="1"/>
  <c r="D308" i="1"/>
  <c r="J307" i="1"/>
  <c r="I307" i="1"/>
  <c r="H307" i="1"/>
  <c r="G307" i="1"/>
  <c r="F307" i="1"/>
  <c r="E307" i="1"/>
  <c r="D307" i="1"/>
  <c r="E306" i="1"/>
  <c r="F306" i="1"/>
  <c r="G306" i="1"/>
  <c r="H306" i="1"/>
  <c r="I306" i="1"/>
  <c r="J306" i="1"/>
  <c r="K8" i="1" l="1"/>
  <c r="J292" i="1"/>
  <c r="I292" i="1"/>
  <c r="H292" i="1"/>
  <c r="G292" i="1"/>
  <c r="F292" i="1"/>
  <c r="E292" i="1"/>
  <c r="D292" i="1"/>
  <c r="J295" i="1"/>
  <c r="I295" i="1"/>
  <c r="H295" i="1"/>
  <c r="G295" i="1"/>
  <c r="F295" i="1"/>
  <c r="E295" i="1"/>
  <c r="D295" i="1"/>
  <c r="J294" i="1"/>
  <c r="I294" i="1"/>
  <c r="H294" i="1"/>
  <c r="G294" i="1"/>
  <c r="F294" i="1"/>
  <c r="E294" i="1"/>
  <c r="D294" i="1"/>
  <c r="J274" i="1"/>
  <c r="I274" i="1"/>
  <c r="H274" i="1"/>
  <c r="G274" i="1"/>
  <c r="F274" i="1"/>
  <c r="E274" i="1"/>
  <c r="D274" i="1"/>
  <c r="J273" i="1"/>
  <c r="I273" i="1"/>
  <c r="H273" i="1"/>
  <c r="G273" i="1"/>
  <c r="F273" i="1"/>
  <c r="E273" i="1"/>
  <c r="D273" i="1"/>
  <c r="J272" i="1"/>
  <c r="I272" i="1"/>
  <c r="H272" i="1"/>
  <c r="G272" i="1"/>
  <c r="F272" i="1"/>
  <c r="E272" i="1"/>
  <c r="D272" i="1"/>
  <c r="J271" i="1"/>
  <c r="I271" i="1"/>
  <c r="H271" i="1"/>
  <c r="G271" i="1"/>
  <c r="F271" i="1"/>
  <c r="E271" i="1"/>
  <c r="D271" i="1"/>
  <c r="J270" i="1"/>
  <c r="I270" i="1"/>
  <c r="H270" i="1"/>
  <c r="G270" i="1"/>
  <c r="F270" i="1"/>
  <c r="E270" i="1"/>
  <c r="D270" i="1"/>
  <c r="J269" i="1"/>
  <c r="I269" i="1"/>
  <c r="H269" i="1"/>
  <c r="G269" i="1"/>
  <c r="F269" i="1"/>
  <c r="E269" i="1"/>
  <c r="D269" i="1"/>
  <c r="J305" i="1" l="1"/>
  <c r="I305" i="1"/>
  <c r="H305" i="1"/>
  <c r="G305" i="1"/>
  <c r="F305" i="1"/>
  <c r="E305" i="1"/>
  <c r="D305" i="1"/>
  <c r="J304" i="1"/>
  <c r="I304" i="1"/>
  <c r="H304" i="1"/>
  <c r="G304" i="1"/>
  <c r="F304" i="1"/>
  <c r="E304" i="1"/>
  <c r="D304" i="1"/>
  <c r="J303" i="1"/>
  <c r="I303" i="1"/>
  <c r="H303" i="1"/>
  <c r="G303" i="1"/>
  <c r="F303" i="1"/>
  <c r="E303" i="1"/>
  <c r="D303" i="1"/>
  <c r="J302" i="1"/>
  <c r="I302" i="1"/>
  <c r="H302" i="1"/>
  <c r="G302" i="1"/>
  <c r="F302" i="1"/>
  <c r="E302" i="1"/>
  <c r="D302" i="1"/>
  <c r="J301" i="1"/>
  <c r="I301" i="1"/>
  <c r="H301" i="1"/>
  <c r="G301" i="1"/>
  <c r="F301" i="1"/>
  <c r="E301" i="1"/>
  <c r="D301" i="1"/>
  <c r="J300" i="1"/>
  <c r="I300" i="1"/>
  <c r="H300" i="1"/>
  <c r="G300" i="1"/>
  <c r="F300" i="1"/>
  <c r="E300" i="1"/>
  <c r="D300" i="1"/>
  <c r="J299" i="1"/>
  <c r="I299" i="1"/>
  <c r="H299" i="1"/>
  <c r="G299" i="1"/>
  <c r="F299" i="1"/>
  <c r="E299" i="1"/>
  <c r="D299" i="1"/>
  <c r="J298" i="1"/>
  <c r="I298" i="1"/>
  <c r="H298" i="1"/>
  <c r="G298" i="1"/>
  <c r="F298" i="1"/>
  <c r="E298" i="1"/>
  <c r="D298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D59" i="1"/>
  <c r="E59" i="1" s="1"/>
  <c r="J254" i="1"/>
  <c r="I254" i="1"/>
  <c r="H254" i="1"/>
  <c r="G254" i="1"/>
  <c r="F254" i="1"/>
  <c r="E254" i="1"/>
  <c r="D254" i="1"/>
  <c r="J253" i="1"/>
  <c r="I253" i="1"/>
  <c r="H253" i="1"/>
  <c r="G253" i="1"/>
  <c r="F253" i="1"/>
  <c r="E253" i="1"/>
  <c r="D253" i="1"/>
  <c r="J252" i="1"/>
  <c r="I252" i="1"/>
  <c r="H252" i="1"/>
  <c r="G252" i="1"/>
  <c r="F252" i="1"/>
  <c r="E252" i="1"/>
  <c r="D252" i="1"/>
  <c r="J251" i="1"/>
  <c r="I251" i="1"/>
  <c r="H251" i="1"/>
  <c r="G251" i="1"/>
  <c r="F251" i="1"/>
  <c r="E251" i="1"/>
  <c r="D251" i="1"/>
  <c r="J250" i="1"/>
  <c r="I250" i="1"/>
  <c r="H250" i="1"/>
  <c r="G250" i="1"/>
  <c r="F250" i="1"/>
  <c r="E250" i="1"/>
  <c r="D250" i="1"/>
  <c r="J249" i="1"/>
  <c r="I249" i="1"/>
  <c r="H249" i="1"/>
  <c r="G249" i="1"/>
  <c r="F249" i="1"/>
  <c r="E249" i="1"/>
  <c r="D249" i="1"/>
  <c r="J248" i="1"/>
  <c r="I248" i="1"/>
  <c r="H248" i="1"/>
  <c r="G248" i="1"/>
  <c r="F248" i="1"/>
  <c r="E248" i="1"/>
  <c r="D248" i="1"/>
  <c r="J247" i="1"/>
  <c r="I247" i="1"/>
  <c r="H247" i="1"/>
  <c r="G247" i="1"/>
  <c r="F247" i="1"/>
  <c r="E247" i="1"/>
  <c r="D247" i="1"/>
  <c r="C246" i="1"/>
  <c r="D246" i="1" s="1"/>
  <c r="C245" i="1"/>
  <c r="F245" i="1" s="1"/>
  <c r="C244" i="1"/>
  <c r="G244" i="1" s="1"/>
  <c r="C243" i="1"/>
  <c r="E243" i="1" s="1"/>
  <c r="C242" i="1"/>
  <c r="I242" i="1" s="1"/>
  <c r="C241" i="1"/>
  <c r="I241" i="1" s="1"/>
  <c r="C240" i="1"/>
  <c r="G240" i="1" s="1"/>
  <c r="C239" i="1"/>
  <c r="I239" i="1" s="1"/>
  <c r="J234" i="1"/>
  <c r="I234" i="1"/>
  <c r="H234" i="1"/>
  <c r="G234" i="1"/>
  <c r="F234" i="1"/>
  <c r="E234" i="1"/>
  <c r="D234" i="1"/>
  <c r="J233" i="1"/>
  <c r="I233" i="1"/>
  <c r="H233" i="1"/>
  <c r="G233" i="1"/>
  <c r="F233" i="1"/>
  <c r="E233" i="1"/>
  <c r="D233" i="1"/>
  <c r="J232" i="1"/>
  <c r="I232" i="1"/>
  <c r="H232" i="1"/>
  <c r="G232" i="1"/>
  <c r="F232" i="1"/>
  <c r="E232" i="1"/>
  <c r="D232" i="1"/>
  <c r="J231" i="1"/>
  <c r="I231" i="1"/>
  <c r="H231" i="1"/>
  <c r="G231" i="1"/>
  <c r="F231" i="1"/>
  <c r="E231" i="1"/>
  <c r="D231" i="1"/>
  <c r="J230" i="1"/>
  <c r="I230" i="1"/>
  <c r="H230" i="1"/>
  <c r="G230" i="1"/>
  <c r="F230" i="1"/>
  <c r="E230" i="1"/>
  <c r="D230" i="1"/>
  <c r="J229" i="1"/>
  <c r="I229" i="1"/>
  <c r="H229" i="1"/>
  <c r="G229" i="1"/>
  <c r="F229" i="1"/>
  <c r="E229" i="1"/>
  <c r="D229" i="1"/>
  <c r="J228" i="1"/>
  <c r="I228" i="1"/>
  <c r="H228" i="1"/>
  <c r="G228" i="1"/>
  <c r="F228" i="1"/>
  <c r="E228" i="1"/>
  <c r="D228" i="1"/>
  <c r="J227" i="1"/>
  <c r="I227" i="1"/>
  <c r="H227" i="1"/>
  <c r="G227" i="1"/>
  <c r="F227" i="1"/>
  <c r="E227" i="1"/>
  <c r="D227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E225" i="1"/>
  <c r="D225" i="1"/>
  <c r="J224" i="1"/>
  <c r="I224" i="1"/>
  <c r="H224" i="1"/>
  <c r="G224" i="1"/>
  <c r="F224" i="1"/>
  <c r="E224" i="1"/>
  <c r="D224" i="1"/>
  <c r="J223" i="1"/>
  <c r="I223" i="1"/>
  <c r="H223" i="1"/>
  <c r="G223" i="1"/>
  <c r="F223" i="1"/>
  <c r="E223" i="1"/>
  <c r="D223" i="1"/>
  <c r="J222" i="1"/>
  <c r="I222" i="1"/>
  <c r="H222" i="1"/>
  <c r="G222" i="1"/>
  <c r="F222" i="1"/>
  <c r="E222" i="1"/>
  <c r="D222" i="1"/>
  <c r="J221" i="1"/>
  <c r="I221" i="1"/>
  <c r="H221" i="1"/>
  <c r="G221" i="1"/>
  <c r="F221" i="1"/>
  <c r="E221" i="1"/>
  <c r="D221" i="1"/>
  <c r="J220" i="1"/>
  <c r="I220" i="1"/>
  <c r="H220" i="1"/>
  <c r="G220" i="1"/>
  <c r="F220" i="1"/>
  <c r="E220" i="1"/>
  <c r="D220" i="1"/>
  <c r="J219" i="1"/>
  <c r="I219" i="1"/>
  <c r="H219" i="1"/>
  <c r="G219" i="1"/>
  <c r="F219" i="1"/>
  <c r="E219" i="1"/>
  <c r="D219" i="1"/>
  <c r="J218" i="1"/>
  <c r="I218" i="1"/>
  <c r="H218" i="1"/>
  <c r="G218" i="1"/>
  <c r="F218" i="1"/>
  <c r="E218" i="1"/>
  <c r="D218" i="1"/>
  <c r="J217" i="1"/>
  <c r="I217" i="1"/>
  <c r="H217" i="1"/>
  <c r="G217" i="1"/>
  <c r="F217" i="1"/>
  <c r="E217" i="1"/>
  <c r="D217" i="1"/>
  <c r="J216" i="1"/>
  <c r="I216" i="1"/>
  <c r="H216" i="1"/>
  <c r="G216" i="1"/>
  <c r="F216" i="1"/>
  <c r="E216" i="1"/>
  <c r="D216" i="1"/>
  <c r="J215" i="1"/>
  <c r="I215" i="1"/>
  <c r="H215" i="1"/>
  <c r="G215" i="1"/>
  <c r="F215" i="1"/>
  <c r="E215" i="1"/>
  <c r="D215" i="1"/>
  <c r="J214" i="1"/>
  <c r="I214" i="1"/>
  <c r="H214" i="1"/>
  <c r="G214" i="1"/>
  <c r="F214" i="1"/>
  <c r="E214" i="1"/>
  <c r="D214" i="1"/>
  <c r="J213" i="1"/>
  <c r="I213" i="1"/>
  <c r="H213" i="1"/>
  <c r="G213" i="1"/>
  <c r="F213" i="1"/>
  <c r="E213" i="1"/>
  <c r="D213" i="1"/>
  <c r="J212" i="1"/>
  <c r="I212" i="1"/>
  <c r="H212" i="1"/>
  <c r="G212" i="1"/>
  <c r="F212" i="1"/>
  <c r="E212" i="1"/>
  <c r="D212" i="1"/>
  <c r="J211" i="1"/>
  <c r="I211" i="1"/>
  <c r="H211" i="1"/>
  <c r="G211" i="1"/>
  <c r="F211" i="1"/>
  <c r="E211" i="1"/>
  <c r="D211" i="1"/>
  <c r="J210" i="1"/>
  <c r="I210" i="1"/>
  <c r="H210" i="1"/>
  <c r="G210" i="1"/>
  <c r="F210" i="1"/>
  <c r="E210" i="1"/>
  <c r="D210" i="1"/>
  <c r="J209" i="1"/>
  <c r="I209" i="1"/>
  <c r="H209" i="1"/>
  <c r="G209" i="1"/>
  <c r="F209" i="1"/>
  <c r="E209" i="1"/>
  <c r="D209" i="1"/>
  <c r="J208" i="1"/>
  <c r="I208" i="1"/>
  <c r="H208" i="1"/>
  <c r="G208" i="1"/>
  <c r="F208" i="1"/>
  <c r="E208" i="1"/>
  <c r="D208" i="1"/>
  <c r="J207" i="1"/>
  <c r="I207" i="1"/>
  <c r="H207" i="1"/>
  <c r="G207" i="1"/>
  <c r="F207" i="1"/>
  <c r="E207" i="1"/>
  <c r="D207" i="1"/>
  <c r="J206" i="1"/>
  <c r="I206" i="1"/>
  <c r="H206" i="1"/>
  <c r="G206" i="1"/>
  <c r="F206" i="1"/>
  <c r="E206" i="1"/>
  <c r="D206" i="1"/>
  <c r="J205" i="1"/>
  <c r="I205" i="1"/>
  <c r="H205" i="1"/>
  <c r="G205" i="1"/>
  <c r="F205" i="1"/>
  <c r="E205" i="1"/>
  <c r="D205" i="1"/>
  <c r="J204" i="1"/>
  <c r="I204" i="1"/>
  <c r="H204" i="1"/>
  <c r="G204" i="1"/>
  <c r="F204" i="1"/>
  <c r="E204" i="1"/>
  <c r="D204" i="1"/>
  <c r="J203" i="1"/>
  <c r="I203" i="1"/>
  <c r="H203" i="1"/>
  <c r="G203" i="1"/>
  <c r="F203" i="1"/>
  <c r="E203" i="1"/>
  <c r="D203" i="1"/>
  <c r="D201" i="1"/>
  <c r="E201" i="1"/>
  <c r="F201" i="1"/>
  <c r="G201" i="1"/>
  <c r="H201" i="1"/>
  <c r="I201" i="1"/>
  <c r="J201" i="1"/>
  <c r="J183" i="1"/>
  <c r="I183" i="1"/>
  <c r="H183" i="1"/>
  <c r="G183" i="1"/>
  <c r="F183" i="1"/>
  <c r="E183" i="1"/>
  <c r="D183" i="1"/>
  <c r="J182" i="1"/>
  <c r="I182" i="1"/>
  <c r="H182" i="1"/>
  <c r="G182" i="1"/>
  <c r="F182" i="1"/>
  <c r="E182" i="1"/>
  <c r="D182" i="1"/>
  <c r="J181" i="1"/>
  <c r="I181" i="1"/>
  <c r="H181" i="1"/>
  <c r="G181" i="1"/>
  <c r="F181" i="1"/>
  <c r="E181" i="1"/>
  <c r="D181" i="1"/>
  <c r="J180" i="1"/>
  <c r="I180" i="1"/>
  <c r="H180" i="1"/>
  <c r="G180" i="1"/>
  <c r="F180" i="1"/>
  <c r="E180" i="1"/>
  <c r="D180" i="1"/>
  <c r="J179" i="1"/>
  <c r="I179" i="1"/>
  <c r="H179" i="1"/>
  <c r="G179" i="1"/>
  <c r="F179" i="1"/>
  <c r="E179" i="1"/>
  <c r="D179" i="1"/>
  <c r="J178" i="1"/>
  <c r="I178" i="1"/>
  <c r="H178" i="1"/>
  <c r="G178" i="1"/>
  <c r="F178" i="1"/>
  <c r="E178" i="1"/>
  <c r="D178" i="1"/>
  <c r="J177" i="1"/>
  <c r="I177" i="1"/>
  <c r="H177" i="1"/>
  <c r="G177" i="1"/>
  <c r="F177" i="1"/>
  <c r="E177" i="1"/>
  <c r="D177" i="1"/>
  <c r="J176" i="1"/>
  <c r="I176" i="1"/>
  <c r="H176" i="1"/>
  <c r="G176" i="1"/>
  <c r="F176" i="1"/>
  <c r="E176" i="1"/>
  <c r="D176" i="1"/>
  <c r="J141" i="1"/>
  <c r="I141" i="1"/>
  <c r="H141" i="1"/>
  <c r="G141" i="1"/>
  <c r="F141" i="1"/>
  <c r="E141" i="1"/>
  <c r="D141" i="1"/>
  <c r="J138" i="1"/>
  <c r="I138" i="1"/>
  <c r="H138" i="1"/>
  <c r="G138" i="1"/>
  <c r="F138" i="1"/>
  <c r="E138" i="1"/>
  <c r="D138" i="1"/>
  <c r="J137" i="1"/>
  <c r="I137" i="1"/>
  <c r="H137" i="1"/>
  <c r="G137" i="1"/>
  <c r="F137" i="1"/>
  <c r="E137" i="1"/>
  <c r="D137" i="1"/>
  <c r="J136" i="1"/>
  <c r="I136" i="1"/>
  <c r="H136" i="1"/>
  <c r="G136" i="1"/>
  <c r="F136" i="1"/>
  <c r="E136" i="1"/>
  <c r="D136" i="1"/>
  <c r="J135" i="1"/>
  <c r="I135" i="1"/>
  <c r="H135" i="1"/>
  <c r="G135" i="1"/>
  <c r="F135" i="1"/>
  <c r="E135" i="1"/>
  <c r="D135" i="1"/>
  <c r="J133" i="1"/>
  <c r="I133" i="1"/>
  <c r="H133" i="1"/>
  <c r="G133" i="1"/>
  <c r="F133" i="1"/>
  <c r="E133" i="1"/>
  <c r="D133" i="1"/>
  <c r="J132" i="1"/>
  <c r="I132" i="1"/>
  <c r="H132" i="1"/>
  <c r="G132" i="1"/>
  <c r="F132" i="1"/>
  <c r="E132" i="1"/>
  <c r="D132" i="1"/>
  <c r="J131" i="1"/>
  <c r="I131" i="1"/>
  <c r="H131" i="1"/>
  <c r="G131" i="1"/>
  <c r="F131" i="1"/>
  <c r="E131" i="1"/>
  <c r="D131" i="1"/>
  <c r="J130" i="1"/>
  <c r="I130" i="1"/>
  <c r="H130" i="1"/>
  <c r="G130" i="1"/>
  <c r="F130" i="1"/>
  <c r="E130" i="1"/>
  <c r="D130" i="1"/>
  <c r="C113" i="1"/>
  <c r="I113" i="1" s="1"/>
  <c r="J192" i="1"/>
  <c r="I192" i="1"/>
  <c r="H192" i="1"/>
  <c r="G192" i="1"/>
  <c r="F192" i="1"/>
  <c r="E192" i="1"/>
  <c r="D192" i="1"/>
  <c r="J334" i="1"/>
  <c r="I334" i="1"/>
  <c r="H334" i="1"/>
  <c r="G334" i="1"/>
  <c r="F334" i="1"/>
  <c r="E334" i="1"/>
  <c r="D334" i="1"/>
  <c r="J21" i="1"/>
  <c r="I21" i="1"/>
  <c r="H21" i="1"/>
  <c r="G21" i="1"/>
  <c r="E21" i="1"/>
  <c r="D21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202" i="1"/>
  <c r="I202" i="1"/>
  <c r="H202" i="1"/>
  <c r="G202" i="1"/>
  <c r="F202" i="1"/>
  <c r="E202" i="1"/>
  <c r="D202" i="1"/>
  <c r="J200" i="1"/>
  <c r="I200" i="1"/>
  <c r="H200" i="1"/>
  <c r="G200" i="1"/>
  <c r="F200" i="1"/>
  <c r="E200" i="1"/>
  <c r="D200" i="1"/>
  <c r="J199" i="1"/>
  <c r="I199" i="1"/>
  <c r="H199" i="1"/>
  <c r="G199" i="1"/>
  <c r="F199" i="1"/>
  <c r="E199" i="1"/>
  <c r="D199" i="1"/>
  <c r="J198" i="1"/>
  <c r="I198" i="1"/>
  <c r="H198" i="1"/>
  <c r="G198" i="1"/>
  <c r="F198" i="1"/>
  <c r="E198" i="1"/>
  <c r="D198" i="1"/>
  <c r="J197" i="1"/>
  <c r="I197" i="1"/>
  <c r="H197" i="1"/>
  <c r="G197" i="1"/>
  <c r="F197" i="1"/>
  <c r="E197" i="1"/>
  <c r="D197" i="1"/>
  <c r="J196" i="1"/>
  <c r="I196" i="1"/>
  <c r="H196" i="1"/>
  <c r="G196" i="1"/>
  <c r="F196" i="1"/>
  <c r="E196" i="1"/>
  <c r="D196" i="1"/>
  <c r="J195" i="1"/>
  <c r="I195" i="1"/>
  <c r="H195" i="1"/>
  <c r="G195" i="1"/>
  <c r="F195" i="1"/>
  <c r="E195" i="1"/>
  <c r="D195" i="1"/>
  <c r="J194" i="1"/>
  <c r="I194" i="1"/>
  <c r="H194" i="1"/>
  <c r="G194" i="1"/>
  <c r="F194" i="1"/>
  <c r="E194" i="1"/>
  <c r="D194" i="1"/>
  <c r="J193" i="1"/>
  <c r="I193" i="1"/>
  <c r="H193" i="1"/>
  <c r="G193" i="1"/>
  <c r="F193" i="1"/>
  <c r="E193" i="1"/>
  <c r="D193" i="1"/>
  <c r="J191" i="1"/>
  <c r="I191" i="1"/>
  <c r="H191" i="1"/>
  <c r="G191" i="1"/>
  <c r="F191" i="1"/>
  <c r="E191" i="1"/>
  <c r="D191" i="1"/>
  <c r="J190" i="1"/>
  <c r="I190" i="1"/>
  <c r="H190" i="1"/>
  <c r="G190" i="1"/>
  <c r="F190" i="1"/>
  <c r="E190" i="1"/>
  <c r="D190" i="1"/>
  <c r="J189" i="1"/>
  <c r="I189" i="1"/>
  <c r="H189" i="1"/>
  <c r="G189" i="1"/>
  <c r="F189" i="1"/>
  <c r="E189" i="1"/>
  <c r="D189" i="1"/>
  <c r="J188" i="1"/>
  <c r="I188" i="1"/>
  <c r="H188" i="1"/>
  <c r="G188" i="1"/>
  <c r="F188" i="1"/>
  <c r="E188" i="1"/>
  <c r="D188" i="1"/>
  <c r="J187" i="1"/>
  <c r="I187" i="1"/>
  <c r="H187" i="1"/>
  <c r="G187" i="1"/>
  <c r="F187" i="1"/>
  <c r="E187" i="1"/>
  <c r="D187" i="1"/>
  <c r="J186" i="1"/>
  <c r="I186" i="1"/>
  <c r="H186" i="1"/>
  <c r="G186" i="1"/>
  <c r="F186" i="1"/>
  <c r="E186" i="1"/>
  <c r="D186" i="1"/>
  <c r="J174" i="1"/>
  <c r="I174" i="1"/>
  <c r="H174" i="1"/>
  <c r="G174" i="1"/>
  <c r="F174" i="1"/>
  <c r="E174" i="1"/>
  <c r="D174" i="1"/>
  <c r="J173" i="1"/>
  <c r="I173" i="1"/>
  <c r="H173" i="1"/>
  <c r="G173" i="1"/>
  <c r="F173" i="1"/>
  <c r="E173" i="1"/>
  <c r="D173" i="1"/>
  <c r="J172" i="1"/>
  <c r="I172" i="1"/>
  <c r="H172" i="1"/>
  <c r="G172" i="1"/>
  <c r="F172" i="1"/>
  <c r="E172" i="1"/>
  <c r="D172" i="1"/>
  <c r="J171" i="1"/>
  <c r="I171" i="1"/>
  <c r="H171" i="1"/>
  <c r="G171" i="1"/>
  <c r="F171" i="1"/>
  <c r="E171" i="1"/>
  <c r="D171" i="1"/>
  <c r="J170" i="1"/>
  <c r="I170" i="1"/>
  <c r="H170" i="1"/>
  <c r="G170" i="1"/>
  <c r="F170" i="1"/>
  <c r="E170" i="1"/>
  <c r="D170" i="1"/>
  <c r="J169" i="1"/>
  <c r="I169" i="1"/>
  <c r="H169" i="1"/>
  <c r="G169" i="1"/>
  <c r="F169" i="1"/>
  <c r="E169" i="1"/>
  <c r="D169" i="1"/>
  <c r="J168" i="1"/>
  <c r="I168" i="1"/>
  <c r="H168" i="1"/>
  <c r="G168" i="1"/>
  <c r="F168" i="1"/>
  <c r="E168" i="1"/>
  <c r="D168" i="1"/>
  <c r="J167" i="1"/>
  <c r="I167" i="1"/>
  <c r="H167" i="1"/>
  <c r="G167" i="1"/>
  <c r="F167" i="1"/>
  <c r="E167" i="1"/>
  <c r="D167" i="1"/>
  <c r="J160" i="1"/>
  <c r="I160" i="1"/>
  <c r="H160" i="1"/>
  <c r="G160" i="1"/>
  <c r="F160" i="1"/>
  <c r="E160" i="1"/>
  <c r="D160" i="1"/>
  <c r="J157" i="1"/>
  <c r="I157" i="1"/>
  <c r="H157" i="1"/>
  <c r="G157" i="1"/>
  <c r="F157" i="1"/>
  <c r="E157" i="1"/>
  <c r="D157" i="1"/>
  <c r="J159" i="1"/>
  <c r="I159" i="1"/>
  <c r="H159" i="1"/>
  <c r="G159" i="1"/>
  <c r="F159" i="1"/>
  <c r="E159" i="1"/>
  <c r="D159" i="1"/>
  <c r="J158" i="1"/>
  <c r="I158" i="1"/>
  <c r="H158" i="1"/>
  <c r="G158" i="1"/>
  <c r="F158" i="1"/>
  <c r="E158" i="1"/>
  <c r="D158" i="1"/>
  <c r="J156" i="1"/>
  <c r="I156" i="1"/>
  <c r="H156" i="1"/>
  <c r="G156" i="1"/>
  <c r="F156" i="1"/>
  <c r="E156" i="1"/>
  <c r="D156" i="1"/>
  <c r="J155" i="1"/>
  <c r="I155" i="1"/>
  <c r="H155" i="1"/>
  <c r="G155" i="1"/>
  <c r="F155" i="1"/>
  <c r="E155" i="1"/>
  <c r="D155" i="1"/>
  <c r="J152" i="1"/>
  <c r="I152" i="1"/>
  <c r="H152" i="1"/>
  <c r="G152" i="1"/>
  <c r="F152" i="1"/>
  <c r="E152" i="1"/>
  <c r="D152" i="1"/>
  <c r="J147" i="1"/>
  <c r="I147" i="1"/>
  <c r="H147" i="1"/>
  <c r="G147" i="1"/>
  <c r="F147" i="1"/>
  <c r="E147" i="1"/>
  <c r="D147" i="1"/>
  <c r="J144" i="1"/>
  <c r="I144" i="1"/>
  <c r="H144" i="1"/>
  <c r="G144" i="1"/>
  <c r="F144" i="1"/>
  <c r="E144" i="1"/>
  <c r="D144" i="1"/>
  <c r="J143" i="1"/>
  <c r="I143" i="1"/>
  <c r="H143" i="1"/>
  <c r="G143" i="1"/>
  <c r="F143" i="1"/>
  <c r="E143" i="1"/>
  <c r="D143" i="1"/>
  <c r="J128" i="1"/>
  <c r="I128" i="1"/>
  <c r="H128" i="1"/>
  <c r="G128" i="1"/>
  <c r="F128" i="1"/>
  <c r="E128" i="1"/>
  <c r="D128" i="1"/>
  <c r="J127" i="1"/>
  <c r="I127" i="1"/>
  <c r="H127" i="1"/>
  <c r="G127" i="1"/>
  <c r="F127" i="1"/>
  <c r="E127" i="1"/>
  <c r="D127" i="1"/>
  <c r="J126" i="1"/>
  <c r="I126" i="1"/>
  <c r="H126" i="1"/>
  <c r="G126" i="1"/>
  <c r="F126" i="1"/>
  <c r="E126" i="1"/>
  <c r="D126" i="1"/>
  <c r="J125" i="1"/>
  <c r="I125" i="1"/>
  <c r="H125" i="1"/>
  <c r="G125" i="1"/>
  <c r="F125" i="1"/>
  <c r="E125" i="1"/>
  <c r="D125" i="1"/>
  <c r="J124" i="1"/>
  <c r="I124" i="1"/>
  <c r="H124" i="1"/>
  <c r="G124" i="1"/>
  <c r="F124" i="1"/>
  <c r="E124" i="1"/>
  <c r="D124" i="1"/>
  <c r="J123" i="1"/>
  <c r="I123" i="1"/>
  <c r="H123" i="1"/>
  <c r="G123" i="1"/>
  <c r="F123" i="1"/>
  <c r="E123" i="1"/>
  <c r="D123" i="1"/>
  <c r="J122" i="1"/>
  <c r="I122" i="1"/>
  <c r="H122" i="1"/>
  <c r="G122" i="1"/>
  <c r="F122" i="1"/>
  <c r="E122" i="1"/>
  <c r="D122" i="1"/>
  <c r="J121" i="1"/>
  <c r="I121" i="1"/>
  <c r="H121" i="1"/>
  <c r="G121" i="1"/>
  <c r="F121" i="1"/>
  <c r="E121" i="1"/>
  <c r="D121" i="1"/>
  <c r="J117" i="1"/>
  <c r="I117" i="1"/>
  <c r="H117" i="1"/>
  <c r="G117" i="1"/>
  <c r="F117" i="1"/>
  <c r="E117" i="1"/>
  <c r="D117" i="1"/>
  <c r="J116" i="1"/>
  <c r="I116" i="1"/>
  <c r="H116" i="1"/>
  <c r="G116" i="1"/>
  <c r="F116" i="1"/>
  <c r="E116" i="1"/>
  <c r="D116" i="1"/>
  <c r="J115" i="1"/>
  <c r="I115" i="1"/>
  <c r="H115" i="1"/>
  <c r="G115" i="1"/>
  <c r="F115" i="1"/>
  <c r="E115" i="1"/>
  <c r="D115" i="1"/>
  <c r="J114" i="1"/>
  <c r="I114" i="1"/>
  <c r="H114" i="1"/>
  <c r="G114" i="1"/>
  <c r="F114" i="1"/>
  <c r="E114" i="1"/>
  <c r="D114" i="1"/>
  <c r="J112" i="1"/>
  <c r="I112" i="1"/>
  <c r="H112" i="1"/>
  <c r="G112" i="1"/>
  <c r="F112" i="1"/>
  <c r="E112" i="1"/>
  <c r="D112" i="1"/>
  <c r="J111" i="1"/>
  <c r="I111" i="1"/>
  <c r="H111" i="1"/>
  <c r="G111" i="1"/>
  <c r="F111" i="1"/>
  <c r="E111" i="1"/>
  <c r="D111" i="1"/>
  <c r="J110" i="1"/>
  <c r="I110" i="1"/>
  <c r="H110" i="1"/>
  <c r="G110" i="1"/>
  <c r="F110" i="1"/>
  <c r="E110" i="1"/>
  <c r="D110" i="1"/>
  <c r="J109" i="1"/>
  <c r="I109" i="1"/>
  <c r="H109" i="1"/>
  <c r="G109" i="1"/>
  <c r="F109" i="1"/>
  <c r="E109" i="1"/>
  <c r="D109" i="1"/>
  <c r="J108" i="1"/>
  <c r="I108" i="1"/>
  <c r="H108" i="1"/>
  <c r="G108" i="1"/>
  <c r="F108" i="1"/>
  <c r="E108" i="1"/>
  <c r="D108" i="1"/>
  <c r="J107" i="1"/>
  <c r="I107" i="1"/>
  <c r="H107" i="1"/>
  <c r="G107" i="1"/>
  <c r="F107" i="1"/>
  <c r="E107" i="1"/>
  <c r="D107" i="1"/>
  <c r="J185" i="1"/>
  <c r="I185" i="1"/>
  <c r="H185" i="1"/>
  <c r="G185" i="1"/>
  <c r="F185" i="1"/>
  <c r="E185" i="1"/>
  <c r="D185" i="1"/>
  <c r="D344" i="1"/>
  <c r="E344" i="1" s="1"/>
  <c r="F344" i="1" s="1"/>
  <c r="G344" i="1" s="1"/>
  <c r="H344" i="1" s="1"/>
  <c r="I344" i="1" s="1"/>
  <c r="J344" i="1" s="1"/>
  <c r="D343" i="1"/>
  <c r="E343" i="1" s="1"/>
  <c r="F343" i="1" s="1"/>
  <c r="G343" i="1" s="1"/>
  <c r="H343" i="1" s="1"/>
  <c r="I343" i="1" s="1"/>
  <c r="J343" i="1" s="1"/>
  <c r="D311" i="1"/>
  <c r="E311" i="1" s="1"/>
  <c r="F311" i="1" s="1"/>
  <c r="G311" i="1" s="1"/>
  <c r="H311" i="1" s="1"/>
  <c r="I311" i="1" s="1"/>
  <c r="J311" i="1" s="1"/>
  <c r="D312" i="1"/>
  <c r="E312" i="1" s="1"/>
  <c r="F312" i="1" s="1"/>
  <c r="G312" i="1" s="1"/>
  <c r="H312" i="1" s="1"/>
  <c r="I312" i="1" s="1"/>
  <c r="J312" i="1" s="1"/>
  <c r="D19" i="1"/>
  <c r="E19" i="1" s="1"/>
  <c r="F19" i="1" s="1"/>
  <c r="G19" i="1" s="1"/>
  <c r="H19" i="1" s="1"/>
  <c r="D35" i="1"/>
  <c r="E35" i="1" s="1"/>
  <c r="H239" i="1" l="1"/>
  <c r="D239" i="1"/>
  <c r="F243" i="1"/>
  <c r="J242" i="1"/>
  <c r="F242" i="1"/>
  <c r="D241" i="1"/>
  <c r="E246" i="1"/>
  <c r="F239" i="1"/>
  <c r="J246" i="1"/>
  <c r="D245" i="1"/>
  <c r="G246" i="1"/>
  <c r="F246" i="1"/>
  <c r="H241" i="1"/>
  <c r="F113" i="1"/>
  <c r="C347" i="1"/>
  <c r="C8" i="1" s="1"/>
  <c r="J244" i="1"/>
  <c r="E241" i="1"/>
  <c r="J113" i="1"/>
  <c r="H113" i="1"/>
  <c r="G113" i="1"/>
  <c r="E113" i="1"/>
  <c r="D243" i="1"/>
  <c r="D113" i="1"/>
  <c r="F241" i="1"/>
  <c r="H243" i="1"/>
  <c r="J243" i="1"/>
  <c r="J241" i="1"/>
  <c r="I245" i="1"/>
  <c r="J239" i="1"/>
  <c r="E239" i="1"/>
  <c r="G243" i="1"/>
  <c r="G245" i="1"/>
  <c r="F240" i="1"/>
  <c r="E240" i="1"/>
  <c r="H245" i="1"/>
  <c r="I243" i="1"/>
  <c r="I19" i="1"/>
  <c r="J19" i="1" s="1"/>
  <c r="H246" i="1"/>
  <c r="F244" i="1"/>
  <c r="I244" i="1"/>
  <c r="G242" i="1"/>
  <c r="H244" i="1"/>
  <c r="H240" i="1"/>
  <c r="G239" i="1"/>
  <c r="G241" i="1"/>
  <c r="H242" i="1"/>
  <c r="E245" i="1"/>
  <c r="J245" i="1"/>
  <c r="D242" i="1"/>
  <c r="E242" i="1"/>
  <c r="J240" i="1"/>
  <c r="E244" i="1"/>
  <c r="I240" i="1"/>
  <c r="D244" i="1"/>
  <c r="D240" i="1"/>
  <c r="I246" i="1"/>
  <c r="C9" i="1" l="1"/>
  <c r="D347" i="1"/>
  <c r="D8" i="1" s="1"/>
  <c r="H347" i="1"/>
  <c r="H8" i="1" s="1"/>
  <c r="F347" i="1"/>
  <c r="F8" i="1" s="1"/>
  <c r="G347" i="1"/>
  <c r="G8" i="1" s="1"/>
  <c r="E347" i="1"/>
  <c r="E8" i="1" s="1"/>
  <c r="J347" i="1"/>
  <c r="J8" i="1" s="1"/>
  <c r="J9" i="1" s="1"/>
  <c r="I347" i="1"/>
  <c r="I8" i="1" s="1"/>
  <c r="H9" i="1" l="1"/>
  <c r="E9" i="1"/>
  <c r="G9" i="1"/>
  <c r="I9" i="1"/>
  <c r="F9" i="1"/>
  <c r="D9" i="1"/>
</calcChain>
</file>

<file path=xl/sharedStrings.xml><?xml version="1.0" encoding="utf-8"?>
<sst xmlns="http://schemas.openxmlformats.org/spreadsheetml/2006/main" count="391" uniqueCount="348">
  <si>
    <t>OSADA</t>
  </si>
  <si>
    <r>
      <t>Тел:</t>
    </r>
    <r>
      <rPr>
        <sz val="9"/>
        <rFont val="Century Gothic"/>
        <family val="2"/>
        <charset val="204"/>
      </rPr>
      <t xml:space="preserve"> 8 985 202 55 54 (Wats App, Viber)</t>
    </r>
  </si>
  <si>
    <t>ФИО</t>
  </si>
  <si>
    <t>Город</t>
  </si>
  <si>
    <t>Телефон</t>
  </si>
  <si>
    <t>Эл.почта</t>
  </si>
  <si>
    <t>Комментарии</t>
  </si>
  <si>
    <t>…</t>
  </si>
  <si>
    <t>Наименование</t>
  </si>
  <si>
    <t>Розничная</t>
  </si>
  <si>
    <t>Оптовая от 10 000</t>
  </si>
  <si>
    <t>Оптовая от 15 000</t>
  </si>
  <si>
    <t>Оптовая от 20 000</t>
  </si>
  <si>
    <t>Оптовая от 30 000</t>
  </si>
  <si>
    <t>Оптовая от 50 000</t>
  </si>
  <si>
    <t>Оптовая от 100 000</t>
  </si>
  <si>
    <t>Оптовая от 200 000</t>
  </si>
  <si>
    <t xml:space="preserve">Клей, жидкости </t>
  </si>
  <si>
    <t>Клей "Majestic" 05 мл</t>
  </si>
  <si>
    <t>нет в наличии</t>
  </si>
  <si>
    <t>Клей "Energy" 05 мл</t>
  </si>
  <si>
    <t>Клей "Energy" 10 мл</t>
  </si>
  <si>
    <t>new</t>
  </si>
  <si>
    <t>Клей "Black Gold" 05 мл</t>
  </si>
  <si>
    <t>Ремувер жидкий 15 мл</t>
  </si>
  <si>
    <t>Антиаллергенный гель</t>
  </si>
  <si>
    <t>Праймер 15 мл</t>
  </si>
  <si>
    <t>Нет в наличии</t>
  </si>
  <si>
    <t>Ресницы_Изгиб С_Диаметр 0,15 мм</t>
  </si>
  <si>
    <t>Ресницы_Изгиб D_Диаметр 0,15 мм</t>
  </si>
  <si>
    <t>Ресницы_Изгиб L_Диаметр 0,15 мм</t>
  </si>
  <si>
    <t>Ресницы_Изгиб C_Диаметр 0,18 мм</t>
  </si>
  <si>
    <t>Ресницы_Изгиб D_Диаметр 0,18 мм</t>
  </si>
  <si>
    <t>Ресницы_Изгиб D_Диаметр 0,20 мм</t>
  </si>
  <si>
    <t>Ресницы_Изгиб D_Диаметр 0,1мм_Длина 7 мм</t>
  </si>
  <si>
    <t>Ресницы_Изгиб D_Диаметр 0,1мм_Длина 8 мм</t>
  </si>
  <si>
    <t>Ресницы_Изгиб D_Диаметр 0,1мм_Длина 9 мм</t>
  </si>
  <si>
    <t>Ресницы_Изгиб D_Диаметр 0,1мм_Длина 10 мм</t>
  </si>
  <si>
    <t>Ресницы_Изгиб D_Диаметр 0,1мм_Длина 11 мм</t>
  </si>
  <si>
    <t>Ресницы_Изгиб D_Диаметр 0,1мм_Длина 12 мм</t>
  </si>
  <si>
    <t>Ресницы_Изгиб D_Диаметр 0,1мм_Длина 13 мм</t>
  </si>
  <si>
    <t>Ресницы_Изгиб D_Диаметр 0,1мм_Длина 14 мм</t>
  </si>
  <si>
    <t>Ресницы_Изгиб D+_Диаметр 0,1мм_Длина 8 мм</t>
  </si>
  <si>
    <t>Ресницы_Изгиб D+_Диаметр 0,1мм_Длина 9 мм</t>
  </si>
  <si>
    <t>Ресницы_Изгиб D+_Диаметр 0,1мм_Длина 10 мм</t>
  </si>
  <si>
    <t>Ресницы_Изгиб D+_Диаметр 0,1мм_Длина 11 мм</t>
  </si>
  <si>
    <t>Ресницы_Изгиб D+_Диаметр 0,1мм_Длина 12 мм</t>
  </si>
  <si>
    <t>Ресницы_Изгиб D+_Диаметр 0,1мм_Длина 13 мм</t>
  </si>
  <si>
    <t>Ресницы_Изгиб D+_Диаметр 0,1мм_Длина 15 мм</t>
  </si>
  <si>
    <t>Ресницы_Изгиб С_Диаметр 0,1мм_Длина 7 мм</t>
  </si>
  <si>
    <t>Ресницы_Изгиб С_Диаметр 0,1мм_Длина 8 мм</t>
  </si>
  <si>
    <t>Ресницы_Изгиб С_Диаметр 0,1мм_Длина 9 мм</t>
  </si>
  <si>
    <t>Ресницы_Изгиб С_Диаметр 0,1мм_Длина 10 мм</t>
  </si>
  <si>
    <t>Ресницы_Изгиб С_Диаметр 0,1мм_Длина 11 мм</t>
  </si>
  <si>
    <t>Ресницы_Изгиб С_Диаметр 0,1мм_Длина 12 мм</t>
  </si>
  <si>
    <t>Ресницы_Изгиб С_Диаметр 0,1мм_Длина 13 мм</t>
  </si>
  <si>
    <t>Ресницы_Изгиб С_Диаметр 0,1мм_Длина 14 мм</t>
  </si>
  <si>
    <t>Ресницы_Изгиб D+_Диаметр 0,07мм_Длина 7 мм</t>
  </si>
  <si>
    <t>Ресницы_Изгиб D+_Диаметр 0,07мм_Длина 8 мм</t>
  </si>
  <si>
    <t>Ресницы_Изгиб D+_Диаметр 0,07мм_Длина 9 мм</t>
  </si>
  <si>
    <t>Ресницы_Изгиб D+_Диаметр 0,07мм_Длина 10 мм</t>
  </si>
  <si>
    <t>Ресницы_Изгиб D+_Диаметр 0,07мм_Длина 11 мм</t>
  </si>
  <si>
    <t>Ресницы_Изгиб D+_Диаметр 0,07мм_Длина 12 мм</t>
  </si>
  <si>
    <t>Ресницы_Изгиб D+_Диаметр 0,07мм_Длина 13 мм</t>
  </si>
  <si>
    <t>Ресницы_Изгиб D_Диаметр 0,07мм_Длина 7 мм</t>
  </si>
  <si>
    <t>Ресницы_Изгиб D_Диаметр 0,07мм_Длина 8 мм</t>
  </si>
  <si>
    <t>Ресницы_Изгиб D_Диаметр 0,07мм_Длина 9 мм</t>
  </si>
  <si>
    <t>Ресницы_Изгиб D_Диаметр 0,07мм_Длина 10 мм</t>
  </si>
  <si>
    <t>Ресницы_Изгиб D_Диаметр 0,07мм_Длина 11 мм</t>
  </si>
  <si>
    <t>Ресницы_Изгиб D_Диаметр 0,07мм_Длина 12 мм</t>
  </si>
  <si>
    <t>Ресницы_Изгиб D_Диаметр 0,07мм_Длина 13 мм</t>
  </si>
  <si>
    <t>Ресницы_Изгиб D_Диаметр 0,07мм_Длина 14 мм</t>
  </si>
  <si>
    <t>Ресницы_Изгиб C_Диаметр 0,07мм_Длина 7 мм</t>
  </si>
  <si>
    <t>Ресницы_Изгиб C_Диаметр 0,07мм_Длина 8 мм</t>
  </si>
  <si>
    <t>Ресницы_Изгиб C_Диаметр 0,07мм_Длина 9 мм</t>
  </si>
  <si>
    <t>Ресницы_Изгиб C_Диаметр 0,07мм_Длина 10 мм</t>
  </si>
  <si>
    <t>Ресницы_Изгиб C_Диаметр 0,07мм_Длина 11 мм</t>
  </si>
  <si>
    <t>Ресницы_Изгиб C_Диаметр 0,07мм_Длина 12 мм</t>
  </si>
  <si>
    <t>Ресницы_Изгиб C_Диаметр 0,07мм_Длина 13 мм</t>
  </si>
  <si>
    <t>Ресницы_Изгиб C_Диаметр 0,07мм_Длина 14 мм</t>
  </si>
  <si>
    <t>Ресницы_Изгиб D_Диаметр 0,12мм_Длина 7 мм</t>
  </si>
  <si>
    <t>Ресницы_Изгиб D_Диаметр 0,12мм_Длина 8 мм</t>
  </si>
  <si>
    <t>Ресницы_Изгиб D_Диаметр 0,12мм_Длина 9 мм</t>
  </si>
  <si>
    <t>Ресницы_Изгиб D_Диаметр 0,12мм_Длина 10 мм</t>
  </si>
  <si>
    <t>Ресницы_Изгиб D_Диаметр 0,12мм_Длина 11 мм</t>
  </si>
  <si>
    <t>Ресницы_Изгиб D_Диаметр 0,12мм_Длина 12 мм</t>
  </si>
  <si>
    <t>Ресницы_Изгиб D_Диаметр 0,12мм_Длина 13 мм</t>
  </si>
  <si>
    <t>Ресницы_Изгиб D_Диаметр 0,12мм_Длина 14 мм</t>
  </si>
  <si>
    <t>Ресницы_Изгиб С_Диаметр 0,12мм_Длина 7 мм</t>
  </si>
  <si>
    <t>Ресницы_Изгиб С_Диаметр 0,12мм_Длина 8 мм</t>
  </si>
  <si>
    <t>Ресницы_Изгиб С_Диаметр 0,12мм_Длина 9 мм</t>
  </si>
  <si>
    <t>Ресницы_Изгиб С_Диаметр 0,12мм_Длина 10 мм</t>
  </si>
  <si>
    <t>Ресницы_Изгиб С_Диаметр 0,12мм_Длина 11 мм</t>
  </si>
  <si>
    <t>Ресницы_Изгиб С_Диаметр 0,12мм_Длина 12 мм</t>
  </si>
  <si>
    <t>Ресницы_Изгиб С_Диаметр 0,12мм_Длина 13 мм</t>
  </si>
  <si>
    <t>Ресницы_Изгиб С_Диаметр 0,12мм_Длина 14 мм</t>
  </si>
  <si>
    <t>Ресницы_Изгиб D+_Диаметр 0,15мм_Длина 8 мм</t>
  </si>
  <si>
    <t>Ресницы_Изгиб D+_Диаметр 0,15мм_Длина 9 мм</t>
  </si>
  <si>
    <t>Ресницы_Изгиб D+_Диаметр 0,15мм_Длина 10 мм</t>
  </si>
  <si>
    <t>Ресницы_Изгиб D+_Диаметр 0,15мм_Длина 11 мм</t>
  </si>
  <si>
    <t>Ресницы_Изгиб D+_Диаметр 0,15мм_Длина 12 мм</t>
  </si>
  <si>
    <t>Ресницы_Изгиб D+_Диаметр 0,15мм_Длина 13 мм</t>
  </si>
  <si>
    <t>Ресницы_Изгиб D+_Диаметр 0,15мм_Длина 14 мм</t>
  </si>
  <si>
    <t>Ресницы_Изгиб D+_Диаметр 0,15мм_Длина 15 мм</t>
  </si>
  <si>
    <t>Ресницы "TheOne" Изгиб_C _Диаметр_0.05 мм</t>
  </si>
  <si>
    <t>Ресницы "TheOne" Изгиб_D_Диаметр_0.05 мм</t>
  </si>
  <si>
    <t>Ресницы "TheOne" Изгиб_CC ( U )_Диаметр_0.05 мм</t>
  </si>
  <si>
    <t>Ресницы "TheOne" Изгиб_L+_Диаметр_0.05 мм</t>
  </si>
  <si>
    <t>Ресницы "TheOne" Изгиб_C_Диаметр_0.06 мм</t>
  </si>
  <si>
    <t>Ресницы "TheOne" Изгиб_D_Диаметр_0.06 мм</t>
  </si>
  <si>
    <t>Ресницы "TheOne" Изгиб_B_Диаметр_0.07 мм</t>
  </si>
  <si>
    <t>Ресницы "TheOne" Изгиб_C_Диаметр_0.07 мм</t>
  </si>
  <si>
    <t>Ресницы "TheOne" Изгиб_D_Диаметр_0.07 мм</t>
  </si>
  <si>
    <t>Ресницы "TheOne" Изгиб_CC ( U )_Диаметр_0.07 мм</t>
  </si>
  <si>
    <t>Ресницы "TheOne" Изгиб_L+_Диаметр_0.07 мм</t>
  </si>
  <si>
    <t>Ресницы "TheOne" Изгиб_B_Диаметр_0.1 мм</t>
  </si>
  <si>
    <t>Ресницы "TheOne" Изгиб_C_Диаметр_0.1 мм</t>
  </si>
  <si>
    <t>Ресницы "TheOne" Изгиб_D_Диаметр_0.1 мм</t>
  </si>
  <si>
    <t>Ресницы "TheOne" Изгиб_CC ( U )_Диаметр_0.1 мм</t>
  </si>
  <si>
    <t>Ресницы "TheOne" Изгиб_L+_Диаметр_0.1 мм</t>
  </si>
  <si>
    <t>Ресницы "TheOne" Изгиб_C_Диаметр_0.12 мм</t>
  </si>
  <si>
    <t>Ресницы "TheOne" Изгиб_D_Диаметр_0.12 мм</t>
  </si>
  <si>
    <t>Ресницы "TheOne" Изгиб_CC ( U )_Диаметр_0.12 мм</t>
  </si>
  <si>
    <t>Ресницы "TheOne" Изгиб_L +_Диаметр_0.07 мм</t>
  </si>
  <si>
    <t>Ресницы "TheOne" Изгиб_L +_Диаметр_0.1 мм</t>
  </si>
  <si>
    <t>Ресницы "TheOne" Изгиб_CC ( U ) _Диаметр_0.07 мм</t>
  </si>
  <si>
    <t>Ресницы "TheOne" Изгиб_CC ( U ) _Диаметр_0.1 мм</t>
  </si>
  <si>
    <t>Ресницы "TheOne" Изгиб D_Диаметр 0.07 мм_Длина 7mm</t>
  </si>
  <si>
    <t>Ресницы "TheOne" Изгиб_D_Диаметр_0.07 мм_Длина 8mm</t>
  </si>
  <si>
    <t>Ресницы "TheOne" Изгиб_D_Диаметр_0.07 мм_Длина 9mm</t>
  </si>
  <si>
    <t>Ресницы "TheOne" Изгиб_D_Диаметр_0.07 мм_Длина 10mm</t>
  </si>
  <si>
    <t>Ресницы "TheOne" Изгиб_D_Диаметр_0.07 мм_Длина 11mm</t>
  </si>
  <si>
    <t>Ресницы "TheOne" Изгиб_D_Диаметр_0.07 мм_Длина 12mm</t>
  </si>
  <si>
    <t>Ресницы "TheOne" Изгиб_D_Диаметр_0.07 мм_Длина 13mm</t>
  </si>
  <si>
    <t>Ресницы "TheOne" Изгиб_D_Диаметр_0.07 мм_Длина 14mm</t>
  </si>
  <si>
    <t>Ресницы "TheOne" Изгиб_D_Диаметр_0.1 мм_Длина 7mm</t>
  </si>
  <si>
    <t>Ресницы "TheOne" Изгиб_D_Диаметр_0.1 мм_Длина 8mm</t>
  </si>
  <si>
    <t>Ресницы "TheOne" Изгиб_D_Диаметр_0.1 мм_Длина 9mm</t>
  </si>
  <si>
    <t>Ресницы "TheOne" Изгиб_D_Диаметр_0.1 мм_Длина 10mm</t>
  </si>
  <si>
    <t>Ресницы "TheOne" Изгиб_D_Диаметр_0.1 мм_Длина 11mm</t>
  </si>
  <si>
    <t>Ресницы "TheOne" Изгиб_D_Диаметр_0.1 мм_Длина 12mm</t>
  </si>
  <si>
    <t>Ресницы "TheOne" Изгиб_D_Диаметр_0.1 мм_Длина 13mm</t>
  </si>
  <si>
    <t>Ресницы "TheOne" Изгиб_D_Диаметр_0.1 мм_Длина 14mm</t>
  </si>
  <si>
    <t>Ресницы "TheOne" Изгиб_L+_Диаметр_0.07 мм_Длина 7mm</t>
  </si>
  <si>
    <t>Ресницы "TheOne" Изгиб_L+_Диаметр_0.07 мм_Длина 8mm</t>
  </si>
  <si>
    <t>Ресницы "TheOne" Изгиб_L+_Диаметр_0.07 мм_Длина 9mm</t>
  </si>
  <si>
    <t>Ресницы "TheOne" Изгиб_L+_Диаметр_0.07 мм_Длина 10mm</t>
  </si>
  <si>
    <t>Ресницы "TheOne" Изгиб_L+_Диаметр_0.07 мм_Длина 11mm</t>
  </si>
  <si>
    <t>Ресницы "TheOne" Изгиб_L+_Диаметр_0.07 мм_Длина 12mm</t>
  </si>
  <si>
    <t>Ресницы "TheOne" Изгиб_L+_Диаметр_0.07 мм_Длина 13mm</t>
  </si>
  <si>
    <t>Ресницы "TheOne" Изгиб_L+_Диаметр_0.07 мм_Длина 14mm</t>
  </si>
  <si>
    <t>Ресницы "TheOne" Изгиб_L+_Диаметр_0.1 мм_Длина 7mm</t>
  </si>
  <si>
    <t>Ресницы "TheOne" Изгиб_L+_Диаметр_0.1 мм_Длина 8mm</t>
  </si>
  <si>
    <t>Ресницы "TheOne" Изгиб_L+_Диаметр_0.1 мм_Длина 9mm</t>
  </si>
  <si>
    <t>Ресницы "TheOne" Изгиб_L+_Диаметр_0.1 мм_Длина 10mm</t>
  </si>
  <si>
    <t>Ресницы "TheOne" Изгиб_L+_Диаметр_0.1 мм_Длина 11mm</t>
  </si>
  <si>
    <t>Ресницы "TheOne" Изгиб_L+_Диаметр_0.1 мм_Длина 12mm</t>
  </si>
  <si>
    <t>Ресницы "TheOne" Изгиб_L+_Диаметр_0.1 мм_Длина 13mm</t>
  </si>
  <si>
    <t>Ресницы "TheOne" Изгиб_L+_Диаметр_0.1 мм_Длина 14mm</t>
  </si>
  <si>
    <t>Лэш-стэк</t>
  </si>
  <si>
    <t>Чехол для пинцетов тв.</t>
  </si>
  <si>
    <t>Патчи (одна пара)</t>
  </si>
  <si>
    <t>Бумажные патчи (7 пар)</t>
  </si>
  <si>
    <t>Колечко для клея пластик</t>
  </si>
  <si>
    <t>Кольцо с кристаллом для клея многоразовое</t>
  </si>
  <si>
    <t>Наклейки на кристалл для клея (56 шт)</t>
  </si>
  <si>
    <t>Наклейки на камень для клея (20 шт)</t>
  </si>
  <si>
    <t>Держатель для ресниц + кольцо для клея</t>
  </si>
  <si>
    <t>Микробраш большой 100 шт</t>
  </si>
  <si>
    <t>Микробраш маленький 100 шт</t>
  </si>
  <si>
    <t>Микробраш средний 100 шт</t>
  </si>
  <si>
    <t>Маска мастера многоразовая (пластик)</t>
  </si>
  <si>
    <t>Маска мастера нетканая многоразовая</t>
  </si>
  <si>
    <t>Маска угольная</t>
  </si>
  <si>
    <t>Маска трехслойная</t>
  </si>
  <si>
    <t>Щеточка для ресниц нейлоновая</t>
  </si>
  <si>
    <t>Щеточка для ресниц силиконовая</t>
  </si>
  <si>
    <t>* Точная сумма заказа согласуется с менеджером</t>
  </si>
  <si>
    <r>
      <t xml:space="preserve">Ресницы_Изгиб С_Диаметр 0,1мм_Длина </t>
    </r>
    <r>
      <rPr>
        <b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мм</t>
    </r>
  </si>
  <si>
    <t>Распродажа 600 руб 
(не входит в базу для расчета скидки)</t>
  </si>
  <si>
    <t>Ремувер гелевый 15 мл прозрачный</t>
  </si>
  <si>
    <t xml:space="preserve">Ремувер Blue усовершенствованная формула </t>
  </si>
  <si>
    <t>Браслет для пинцета</t>
  </si>
  <si>
    <t>www.osadapro.com</t>
  </si>
  <si>
    <t>www.vk.com/osadapro</t>
  </si>
  <si>
    <r>
      <t>Инстаграмм: @</t>
    </r>
    <r>
      <rPr>
        <sz val="9"/>
        <rFont val="Century Gothic"/>
        <family val="2"/>
        <charset val="204"/>
      </rPr>
      <t>osada_lashes</t>
    </r>
  </si>
  <si>
    <t>Пинцет для бровей Master Brow</t>
  </si>
  <si>
    <t>Ножницы лешмейкера</t>
  </si>
  <si>
    <t>Протеиновый обезжириватель "Роза", 15 мл</t>
  </si>
  <si>
    <t>Протеиновый обезжириватель "Коллаген", 15 мл</t>
  </si>
  <si>
    <t xml:space="preserve"> Сопутствующие материалы , расходники, аксессуары</t>
  </si>
  <si>
    <t>Инструменты</t>
  </si>
  <si>
    <t>Нефритовый камень</t>
  </si>
  <si>
    <t>Ресницы "TheOne" Изгиб_D_Диаметр_0.07 мм_Длина 15mm</t>
  </si>
  <si>
    <t>Ресницы "TheOne" Изгиб_D_Диаметр_0.1 мм_Длина 15mm</t>
  </si>
  <si>
    <t>Ресницы "TheOne" Изгиб_C_Диаметр_0.07 мм_Длина 7mm</t>
  </si>
  <si>
    <t>Ресницы "TheOne" Изгиб_C_Диаметр_0.07 мм_Длина 8mm</t>
  </si>
  <si>
    <t>Ресницы "TheOne" Изгиб_C_Диаметр_0.07 мм_Длина 9mm</t>
  </si>
  <si>
    <t>Ресницы "TheOne" Изгиб_C_Диаметр_0.07 мм_Длина 10mm</t>
  </si>
  <si>
    <t>Ресницы "TheOne" Изгиб_C_Диаметр_0.07 мм_Длина 11mm</t>
  </si>
  <si>
    <t>Ресницы "TheOne" Изгиб_C_Диаметр_0.07 мм_Длина 12mm</t>
  </si>
  <si>
    <t>Ресницы "TheOne" Изгиб_C_Диаметр_0.07 мм_Длина 13mm</t>
  </si>
  <si>
    <t>Ресницы "TheOne" Изгиб_C_Диаметр_0.07 мм_Длина 14mm</t>
  </si>
  <si>
    <t>Ресницы "TheOne" Изгиб_C_Диаметр_0.1 мм_Длина 7mm</t>
  </si>
  <si>
    <t>Ресницы "TheOne" Изгиб_C_Диаметр_0.1 мм_Длина 8mm</t>
  </si>
  <si>
    <t>Ресницы "TheOne" Изгиб_C_Диаметр_0.1 мм_Длина 9mm</t>
  </si>
  <si>
    <t>Ресницы "TheOne" Изгиб_C_Диаметр_0.1 мм_Длина 10mm</t>
  </si>
  <si>
    <t>Ресницы "TheOne" Изгиб_C_Диаметр_0.1 мм_Длина 11mm</t>
  </si>
  <si>
    <t>Ресницы "TheOne" Изгиб_C_Диаметр_0.1 мм_Длина 12mm</t>
  </si>
  <si>
    <t>Ресницы "TheOne" Изгиб_C_Диаметр_0.1 мм_Длина 13mm</t>
  </si>
  <si>
    <t>Ресницы "TheOne" Изгиб_C_Диаметр_0.1 мм_Длина 14mm</t>
  </si>
  <si>
    <t>Ресницы "TheOne" Изгиб_D_Диаметр_0.12 мм_Длина 7mm</t>
  </si>
  <si>
    <t>Ресницы "TheOne" Изгиб_D_Диаметр_0.12 мм_Длина 8mm</t>
  </si>
  <si>
    <t>Ресницы "TheOne" Изгиб_D_Диаметр_0.12 мм_Длина 9mm</t>
  </si>
  <si>
    <t>Ресницы "TheOne" Изгиб_D_Диаметр_0.12 мм_Длина 10mm</t>
  </si>
  <si>
    <t>Ресницы "TheOne" Изгиб_D_Диаметр_0.12 мм_Длина 11mm</t>
  </si>
  <si>
    <t>Ресницы "TheOne" Изгиб_D_Диаметр_0.12 мм_Длина 12mm</t>
  </si>
  <si>
    <t>Ресницы "TheOne" Изгиб_D_Диаметр_0.12 мм_Длина 13mm</t>
  </si>
  <si>
    <t>Ресницы "TheOne" Изгиб_D_Диаметр_0.12 мм_Длина 14mm</t>
  </si>
  <si>
    <t>Ресницы "TheOne" Изгиб_C_Диаметр_0.12 мм_Длина 7mm</t>
  </si>
  <si>
    <t>Ресницы "TheOne" Изгиб_C_Диаметр_0.12 мм_Длина 8mm</t>
  </si>
  <si>
    <t>Ресницы "TheOne" Изгиб_C_Диаметр_0.12 мм_Длина 9mm</t>
  </si>
  <si>
    <t>Ресницы "TheOne" Изгиб_C_Диаметр_0.12 мм_Длина 10mm</t>
  </si>
  <si>
    <t>Ресницы "TheOne" Изгиб_C_Диаметр_0.12 мм_Длина 11mm</t>
  </si>
  <si>
    <t>Ресницы "TheOne" Изгиб_C_Диаметр_0.12 мм_Длина 12mm</t>
  </si>
  <si>
    <t>Ресницы "TheOne" Изгиб_C_Диаметр_0.12 мм_Длина 13mm</t>
  </si>
  <si>
    <t>Ресницы "TheOne" Изгиб_C_Диаметр_0.12 мм_Длина 14mm</t>
  </si>
  <si>
    <t>Ресницы "Velour" 25 линий. Черные. Отдельные длины</t>
  </si>
  <si>
    <t>Ресницы "Velour" 25 линий. Черные. Микс 7-15 мм</t>
  </si>
  <si>
    <t>Ресницы "TheOne" 20 линий. Черные. Микс 7-13 мм</t>
  </si>
  <si>
    <t>Ресницы "TheOne" 20 линий. Двухтоновые: черные ресницы с цветным кончиком. Микс 7-13 мм</t>
  </si>
  <si>
    <t>Ресницы "TheOne" 20 линий. Цвет "Шоколад". Микс 7-13 мм</t>
  </si>
  <si>
    <t>Ресницы "TheOne" 20 линий. Цвет "Горький шоколад". Микс 7-13 мм</t>
  </si>
  <si>
    <t>Ресницы "TheOne" 20 линий. Черные. Отдельные длины</t>
  </si>
  <si>
    <t>Ресницы "TheOne" 20 линий. Цветной микс: красный, фиолетовый, синий и зеленый (всех по 5 линий) . Отдельные длины</t>
  </si>
  <si>
    <t>Ресницы "TheOne" Color MixИзгиб_D_Диаметр_0.07 мм_Длина 10mm</t>
  </si>
  <si>
    <t>Ресницы "TheOne" Color MixИзгиб_D_Диаметр_0.07 мм_Длина 11mm</t>
  </si>
  <si>
    <t>Ресницы "TheOne" Color MixИзгиб_D_Диаметр_0.07 мм_Длина 12mm</t>
  </si>
  <si>
    <t>Ресницы "TheOne" Color MixИзгиб_D_Диаметр_0.07 мм_Длина 13mm</t>
  </si>
  <si>
    <t>Ресницы "TheOne" Color MixИзгиб_D_Диаметр_0.1 мм_Длина 10mm</t>
  </si>
  <si>
    <t>Ресницы "TheOne" Color MixИзгиб_D_Диаметр_0.1 мм_Длина 11mm</t>
  </si>
  <si>
    <t>Ресницы "TheOne" Color MixИзгиб_D_Диаметр_0.1 мм_Длина 12mm</t>
  </si>
  <si>
    <t>Ресницы "TheOne" Color MixИзгиб_D_Диаметр_0.1 мм_Длина 13mm</t>
  </si>
  <si>
    <t>Ресницы "TheOne" 6 линий. Черные. Микс 8-13 мм</t>
  </si>
  <si>
    <t>Ресницы 6 линий "TheOne" Изгиб_C_Диаметр_0.07 мм</t>
  </si>
  <si>
    <t>Ресницы 6 линий "TheOne" Изгиб_D_Диаметр_0.07 мм</t>
  </si>
  <si>
    <t>Ресницы 6 линий "TheOne" Изгиб_C_Диаметр_0.1 мм</t>
  </si>
  <si>
    <t>Ресницы 6 линий "TheOne" Изгиб_D_Диаметр_0.1 мм</t>
  </si>
  <si>
    <t>Ресницы "TheOne" 6 линий. Цветные. Микс 8-13 мм</t>
  </si>
  <si>
    <t>Ресницы 6 линий "TheOne" Розовые Изгиб_D_Диаметр_0.1 мм</t>
  </si>
  <si>
    <t>Ресницы 6 линий "TheOne" Темно-зеленые Изгиб_D_Диаметр_0.1 мм</t>
  </si>
  <si>
    <t>Ресницы 6 линий "TheOne" Синие Изгиб_D_Диаметр_0.1 мм</t>
  </si>
  <si>
    <t>Ресницы 6 линий "TheOne" Желтые Изгиб_D_Диаметр_0.1 мм</t>
  </si>
  <si>
    <t>Ресницы 6 линий "TheOne" Фиолетовые Изгиб_D_Диаметр_0.1 мм</t>
  </si>
  <si>
    <t>Обезжириватель "Cleaner" 40 мл</t>
  </si>
  <si>
    <t>Обезжириватель "Gold", 30 мл</t>
  </si>
  <si>
    <t>Чехол на два пинцета золотой (экокожа)</t>
  </si>
  <si>
    <t>Чехол на два пинцета серебрянный (экокожа)</t>
  </si>
  <si>
    <t>Чехол на два пинцета фиолетовый (экокожа)</t>
  </si>
  <si>
    <t>Чехол на два пинцета розовый(экокожа)</t>
  </si>
  <si>
    <t>Магнитный чехол на 6 пинцетов золотой</t>
  </si>
  <si>
    <t>Магнитный чехол на 6 пинцетов серебрянный</t>
  </si>
  <si>
    <t>Магнитный чехол на 6 пинцетов фиолетовый</t>
  </si>
  <si>
    <t>Магнитный чехол на 6 пинцетов розовый</t>
  </si>
  <si>
    <t>Пинцет Osada Master_Slim-90 (Серебристые)</t>
  </si>
  <si>
    <t>Пинцет Osada Master_Slim-65  (Серебристые)</t>
  </si>
  <si>
    <t>Пинцет Osada Master_Slim-45 (Серебристые)</t>
  </si>
  <si>
    <t>Пинцет Osada Master_Ultra-S  (Серебристые)</t>
  </si>
  <si>
    <t>Пинцет Osada Master_Ultra  (Серебристые)</t>
  </si>
  <si>
    <t>Пинцет Osada Master_Pro  (Серебристые)</t>
  </si>
  <si>
    <t>Пинцет Osada Master_Helper-1  (Серебристые)</t>
  </si>
  <si>
    <t>Пинцет Osada Master_Helper-2  (Серебристые)</t>
  </si>
  <si>
    <t>Ножницы маникюрные</t>
  </si>
  <si>
    <t>Туба для пинцета</t>
  </si>
  <si>
    <t>Пинцет Osada Master_Slim-90 (Серебристые) - носик 10мм</t>
  </si>
  <si>
    <t>Пинцет Osada Master_Slim-65  (Серебристые) - носик 10мм</t>
  </si>
  <si>
    <t>Пинцет Osada Master_Slim-45 (Серебристые) - носик 10мм</t>
  </si>
  <si>
    <t>Количество товаров</t>
  </si>
  <si>
    <r>
      <t xml:space="preserve">Сумма Вашего заказа </t>
    </r>
    <r>
      <rPr>
        <sz val="10"/>
        <color indexed="8"/>
        <rFont val="Arial Narrow"/>
        <family val="2"/>
        <charset val="204"/>
      </rPr>
      <t>(в зеленой ячейке)</t>
    </r>
  </si>
  <si>
    <t>ИТОГО ПО ЗАКАЗУ * (В зеленой ячейке)</t>
  </si>
  <si>
    <t>Блестящий Магнитный кейс на 6 пинцетов (розовый)</t>
  </si>
  <si>
    <t>Блестящий Магнитный кейс на 6 пинцетов (красный)</t>
  </si>
  <si>
    <t>Блестящий Магнитный кейс на 6 пинцетов (серебристый)</t>
  </si>
  <si>
    <t>Блестящий Магнитный кейс на 6 пинцетов (оранжевый)</t>
  </si>
  <si>
    <t>Блестящий Магнитный кейс на 6 пинцетов (жемчужный)</t>
  </si>
  <si>
    <t>Патчи ультратонкие (две пары в упаковке)</t>
  </si>
  <si>
    <t>Скотч безворсовый бумажный 1 см</t>
  </si>
  <si>
    <t>Скотч безворсовый пластиковый 1 см</t>
  </si>
  <si>
    <t>Лента вспененная для изоляции нижних ресниц</t>
  </si>
  <si>
    <t>Палетки для клея белые (30 лунок) \ 5 шт в упаковке</t>
  </si>
  <si>
    <t>Палетки для клея прозрачные (28 лунок) \ 5 шт в упаковке</t>
  </si>
  <si>
    <t>Пинцет ROYAL ZODIAC - Овен</t>
  </si>
  <si>
    <t>Пинцет ROYAL ZODIAC - Телец</t>
  </si>
  <si>
    <t>Пинцет ROYAL ZODIAC - Близнецы</t>
  </si>
  <si>
    <t>Пинцет ROYAL ZODIAC - Рак</t>
  </si>
  <si>
    <t>Пинцет ROYAL ZODIAC - Лев</t>
  </si>
  <si>
    <t>Пинцет ROYAL ZODIAC - Дева</t>
  </si>
  <si>
    <t>Пинцет ROYAL ZODIAC - Весы</t>
  </si>
  <si>
    <t>Пинцет ROYAL ZODIAC - Козерог</t>
  </si>
  <si>
    <t>Пинцет ROYAL ZODIAC - Скорпион</t>
  </si>
  <si>
    <t>Пинцет ROYAL ZODIAC - Стрелец</t>
  </si>
  <si>
    <t>Пинцет ROYAL ZODIAC - Водолей</t>
  </si>
  <si>
    <t>Пинцет ROYAL ZODIAC - Рыбы</t>
  </si>
  <si>
    <t>Пинцет ROYAL с индивидувльой надписью (дизайн 2)</t>
  </si>
  <si>
    <t>Пинцет ROYAL с индивидувльой надписью (дизайн 3)</t>
  </si>
  <si>
    <t>Пинцет для бровей Master Brow облегченный с отверстиями</t>
  </si>
  <si>
    <t>Нанесение логотипа на один иструмент</t>
  </si>
  <si>
    <t>Футболка белая Lashmaker размер S</t>
  </si>
  <si>
    <t>Футболка белая Lashmaker размер М</t>
  </si>
  <si>
    <t>Футболка белая Lashmaker размер L</t>
  </si>
  <si>
    <t>Футболка белая Lashmaker размер XL</t>
  </si>
  <si>
    <t>Футболка черная Lashmaker размер S</t>
  </si>
  <si>
    <t>Футболка черная Lashmaker размер М</t>
  </si>
  <si>
    <t>Футболка черная Lashmaker размер L</t>
  </si>
  <si>
    <t>Футболка черная Lashmaker размер XL</t>
  </si>
  <si>
    <t>Ресницы "TheOne" Изгиб_С_Диаметр_0.085 мм</t>
  </si>
  <si>
    <t>Ресницы "TheOne" Изгиб_D_Диаметр_0.085 мм</t>
  </si>
  <si>
    <t>Ресницы "TheOne" Изгиб_CC_Диаметр_0.085 мм</t>
  </si>
  <si>
    <t>Ресницы "TheOne" Изгиб_CC_Диаметр_0.12 мм_Длина 12mm</t>
  </si>
  <si>
    <t>Ресницы "TheOne" Изгиб_CC_Диаметр_0.12 мм_Длина 13mm</t>
  </si>
  <si>
    <t>Ресницы "TheOne" Изгиб_CC_Диаметр_0.12 мм_Длина 14mm</t>
  </si>
  <si>
    <t>Ресницы "TheOne" Изгиб_CC_Диаметр_0.12 мм_Длина 15mm</t>
  </si>
  <si>
    <t>Ресницы 6 линий "TheOne" Белые Изгиб_D_Диаметр_0.1 мм</t>
  </si>
  <si>
    <t>Ресницы 6 линий "TheOne" Белые Изгиб_С_Диаметр_0.1 мм</t>
  </si>
  <si>
    <t>Ресницы "TheOne" 6 линий. Цвет "Шоколад". Микс 8-13 мм</t>
  </si>
  <si>
    <r>
      <t>Ресницы "TheOne"</t>
    </r>
    <r>
      <rPr>
        <sz val="8"/>
        <color rgb="FF002060"/>
        <rFont val="Arial"/>
        <family val="2"/>
        <charset val="204"/>
      </rPr>
      <t xml:space="preserve"> синий кончик</t>
    </r>
    <r>
      <rPr>
        <sz val="8"/>
        <rFont val="Arial"/>
        <family val="2"/>
        <charset val="204"/>
      </rPr>
      <t xml:space="preserve"> Изгиб_D_Диаметр_0.07 мм</t>
    </r>
  </si>
  <si>
    <r>
      <t xml:space="preserve">Ресницы "TheOne" </t>
    </r>
    <r>
      <rPr>
        <sz val="8"/>
        <color rgb="FF002060"/>
        <rFont val="Arial"/>
        <family val="2"/>
        <charset val="204"/>
      </rPr>
      <t xml:space="preserve">синий кончик </t>
    </r>
    <r>
      <rPr>
        <sz val="8"/>
        <rFont val="Arial"/>
        <family val="2"/>
        <charset val="204"/>
      </rPr>
      <t>Изгиб_D_Диаметр_0.1 мм</t>
    </r>
  </si>
  <si>
    <r>
      <t xml:space="preserve">Ресницы "TheOne" </t>
    </r>
    <r>
      <rPr>
        <sz val="8"/>
        <color rgb="FF002060"/>
        <rFont val="Arial"/>
        <family val="2"/>
        <charset val="204"/>
      </rPr>
      <t>синий кончик</t>
    </r>
    <r>
      <rPr>
        <sz val="8"/>
        <rFont val="Arial"/>
        <family val="2"/>
        <charset val="204"/>
      </rPr>
      <t xml:space="preserve"> Изгиб_С_Диаметр_0.1 мм</t>
    </r>
  </si>
  <si>
    <r>
      <t xml:space="preserve">Ресницы "TheOne" </t>
    </r>
    <r>
      <rPr>
        <sz val="8"/>
        <color theme="6" tint="-0.499984740745262"/>
        <rFont val="Arial"/>
        <family val="2"/>
        <charset val="204"/>
      </rPr>
      <t>зеленый кончик</t>
    </r>
    <r>
      <rPr>
        <sz val="8"/>
        <rFont val="Arial"/>
        <family val="2"/>
        <charset val="204"/>
      </rPr>
      <t xml:space="preserve"> Изгиб_D_Диаметр_0.07 мм</t>
    </r>
  </si>
  <si>
    <r>
      <t xml:space="preserve">Ресницы "TheOne" </t>
    </r>
    <r>
      <rPr>
        <sz val="8"/>
        <color theme="6" tint="-0.499984740745262"/>
        <rFont val="Arial"/>
        <family val="2"/>
        <charset val="204"/>
      </rPr>
      <t xml:space="preserve">зеленый кончик </t>
    </r>
    <r>
      <rPr>
        <sz val="8"/>
        <rFont val="Arial"/>
        <family val="2"/>
        <charset val="204"/>
      </rPr>
      <t>Изгиб_D_Диаметр_0.1 мм</t>
    </r>
  </si>
  <si>
    <r>
      <t xml:space="preserve">Ресницы "TheOne" </t>
    </r>
    <r>
      <rPr>
        <sz val="8"/>
        <color theme="6" tint="-0.499984740745262"/>
        <rFont val="Arial"/>
        <family val="2"/>
        <charset val="204"/>
      </rPr>
      <t>зеленый кончик</t>
    </r>
    <r>
      <rPr>
        <sz val="8"/>
        <rFont val="Arial"/>
        <family val="2"/>
        <charset val="204"/>
      </rPr>
      <t xml:space="preserve"> Изгиб_С_Диаметр_0.1 мм</t>
    </r>
  </si>
  <si>
    <r>
      <t xml:space="preserve">Ресницы "TheOne" </t>
    </r>
    <r>
      <rPr>
        <sz val="8"/>
        <color theme="7" tint="-0.499984740745262"/>
        <rFont val="Arial"/>
        <family val="2"/>
        <charset val="204"/>
      </rPr>
      <t>фиолетовый кончик</t>
    </r>
    <r>
      <rPr>
        <sz val="8"/>
        <rFont val="Arial"/>
        <family val="2"/>
        <charset val="204"/>
      </rPr>
      <t xml:space="preserve"> Изгиб_D_Диаметр_0.07 мм</t>
    </r>
  </si>
  <si>
    <r>
      <t xml:space="preserve">Ресницы "TheOne" </t>
    </r>
    <r>
      <rPr>
        <sz val="8"/>
        <color theme="7" tint="-0.499984740745262"/>
        <rFont val="Arial"/>
        <family val="2"/>
        <charset val="204"/>
      </rPr>
      <t>фиолетовый кончик</t>
    </r>
    <r>
      <rPr>
        <sz val="8"/>
        <rFont val="Arial"/>
        <family val="2"/>
        <charset val="204"/>
      </rPr>
      <t xml:space="preserve"> Изгиб_D_Диаметр_0.1 мм</t>
    </r>
  </si>
  <si>
    <r>
      <t xml:space="preserve">Ресницы "TheOne" </t>
    </r>
    <r>
      <rPr>
        <sz val="8"/>
        <color theme="7" tint="-0.499984740745262"/>
        <rFont val="Arial"/>
        <family val="2"/>
        <charset val="204"/>
      </rPr>
      <t>фиолетовый кончик</t>
    </r>
    <r>
      <rPr>
        <sz val="8"/>
        <rFont val="Arial"/>
        <family val="2"/>
        <charset val="204"/>
      </rPr>
      <t xml:space="preserve"> Изгиб_С_Диаметр_0.1 мм</t>
    </r>
  </si>
  <si>
    <r>
      <t>Ресницы "TheOne"</t>
    </r>
    <r>
      <rPr>
        <sz val="8"/>
        <color theme="5" tint="-0.249977111117893"/>
        <rFont val="Arial"/>
        <family val="2"/>
        <charset val="204"/>
      </rPr>
      <t xml:space="preserve"> бордовый кончик </t>
    </r>
    <r>
      <rPr>
        <sz val="8"/>
        <rFont val="Arial"/>
        <family val="2"/>
        <charset val="204"/>
      </rPr>
      <t>Изгиб_D_Диаметр_0.1 мм</t>
    </r>
  </si>
  <si>
    <r>
      <t xml:space="preserve">Ресницы "TheOne" </t>
    </r>
    <r>
      <rPr>
        <sz val="8"/>
        <color theme="5" tint="-0.249977111117893"/>
        <rFont val="Arial"/>
        <family val="2"/>
        <charset val="204"/>
      </rPr>
      <t>бордовый кончик</t>
    </r>
    <r>
      <rPr>
        <sz val="8"/>
        <rFont val="Arial"/>
        <family val="2"/>
        <charset val="204"/>
      </rPr>
      <t xml:space="preserve"> Изгиб_C_Диаметр_0.1 мм</t>
    </r>
  </si>
  <si>
    <t>Кремовый ремувер "розовый", 15г</t>
  </si>
  <si>
    <t>Пинцет Osada Master_Best-90 (Серебристые)</t>
  </si>
  <si>
    <t>Пинцет Osada Master_Best-65  (Серебристые)</t>
  </si>
  <si>
    <t>Пинцет Osada Master_Best-45 (Серебристые)</t>
  </si>
  <si>
    <t>Пинцет Osada Unique-45  (Серебристые)</t>
  </si>
  <si>
    <t>Пинцет Osada Unique-90  (Серебристые)</t>
  </si>
  <si>
    <t>Пинцет Osada Unique-65  (Серебристые)</t>
  </si>
  <si>
    <t>Пинцет Air 90</t>
  </si>
  <si>
    <t>Пинцет ROYAL с индивидуальной надписью (дизайн 1)</t>
  </si>
  <si>
    <t>2020 Март</t>
  </si>
  <si>
    <t>Оптовый прайс-лист</t>
  </si>
  <si>
    <t>Пинцет ROYAL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</si>
</sst>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&quot; руб.&quot;"/>
    <numFmt numFmtId="165" formatCode="0&quot; руб.&quot;"/>
    <numFmt numFmtId="166" formatCode="_-* #,##0.00\ _₽_-;\-* #,##0.00\ _₽_-;_-* \-??\ _₽_-;_-@_-"/>
    <numFmt numFmtId="167" formatCode="_-* #,##0\ _₽_-;\-* #,##0\ _₽_-;_-* \-??\ _₽_-;_-@_-"/>
    <numFmt numFmtId="168" formatCode="0.0&quot; руб.&quot;"/>
  </numFmts>
  <fonts count="35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b/>
      <sz val="10"/>
      <color indexed="10"/>
      <name val="Century Gothic"/>
      <family val="2"/>
      <charset val="204"/>
    </font>
    <font>
      <sz val="11"/>
      <color indexed="8"/>
      <name val="Calibri"/>
      <family val="2"/>
      <charset val="204"/>
    </font>
    <font>
      <sz val="8"/>
      <color indexed="10"/>
      <name val="Century Gothic"/>
      <family val="2"/>
      <charset val="204"/>
    </font>
    <font>
      <b/>
      <sz val="12"/>
      <name val="Century Gothic"/>
      <family val="2"/>
      <charset val="204"/>
    </font>
    <font>
      <sz val="9"/>
      <name val="Century Gothic"/>
      <family val="2"/>
      <charset val="204"/>
    </font>
    <font>
      <b/>
      <sz val="11"/>
      <name val="Century Gothic"/>
      <family val="2"/>
      <charset val="204"/>
    </font>
    <font>
      <sz val="11"/>
      <name val="Century Gothic"/>
      <family val="2"/>
      <charset val="204"/>
    </font>
    <font>
      <b/>
      <sz val="9"/>
      <name val="Century Gothic"/>
      <family val="2"/>
      <charset val="204"/>
    </font>
    <font>
      <sz val="9"/>
      <name val="Arial"/>
      <family val="2"/>
      <charset val="1"/>
    </font>
    <font>
      <b/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 Narrow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1"/>
    </font>
    <font>
      <sz val="10"/>
      <color indexed="8"/>
      <name val="Arial Narrow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indexed="57"/>
      <name val="Century Gothic"/>
      <family val="2"/>
      <charset val="204"/>
    </font>
    <font>
      <b/>
      <sz val="10"/>
      <color indexed="10"/>
      <name val="Arial"/>
      <family val="2"/>
      <charset val="1"/>
    </font>
    <font>
      <sz val="8"/>
      <name val="Arial"/>
      <family val="2"/>
      <charset val="204"/>
    </font>
    <font>
      <b/>
      <sz val="10"/>
      <color indexed="53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1"/>
    </font>
    <font>
      <sz val="8"/>
      <color theme="0" tint="-0.249977111117893"/>
      <name val="Calibri"/>
      <family val="2"/>
      <charset val="204"/>
    </font>
    <font>
      <b/>
      <sz val="10"/>
      <color rgb="FFFF0000"/>
      <name val="Arial"/>
      <family val="2"/>
      <charset val="1"/>
    </font>
    <font>
      <b/>
      <sz val="10"/>
      <color rgb="FFFFFF00"/>
      <name val="Arial"/>
      <family val="2"/>
      <charset val="1"/>
    </font>
    <font>
      <sz val="8"/>
      <color rgb="FF002060"/>
      <name val="Arial"/>
      <family val="2"/>
      <charset val="204"/>
    </font>
    <font>
      <sz val="8"/>
      <color theme="6" tint="-0.499984740745262"/>
      <name val="Arial"/>
      <family val="2"/>
      <charset val="204"/>
    </font>
    <font>
      <sz val="8"/>
      <color theme="5" tint="-0.249977111117893"/>
      <name val="Arial"/>
      <family val="2"/>
      <charset val="204"/>
    </font>
    <font>
      <sz val="8"/>
      <color theme="7" tint="-0.49998474074526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50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9"/>
      </patternFill>
    </fill>
    <fill>
      <patternFill patternType="solid">
        <fgColor indexed="47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47"/>
      </patternFill>
    </fill>
  </fills>
  <borders count="55">
    <border>
      <left/>
      <right/>
      <top/>
      <bottom/>
      <diagonal/>
    </border>
    <border>
      <left style="thick">
        <color indexed="14"/>
      </left>
      <right/>
      <top/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/>
      <right style="thick">
        <color indexed="1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2" fillId="2" borderId="0"/>
    <xf numFmtId="0" fontId="12" fillId="3" borderId="0"/>
    <xf numFmtId="0" fontId="3" fillId="0" borderId="0"/>
    <xf numFmtId="0" fontId="1" fillId="0" borderId="0"/>
    <xf numFmtId="9" fontId="3" fillId="0" borderId="0"/>
    <xf numFmtId="166" fontId="3" fillId="0" borderId="0"/>
  </cellStyleXfs>
  <cellXfs count="184">
    <xf numFmtId="0" fontId="0" fillId="0" borderId="0" xfId="0"/>
    <xf numFmtId="9" fontId="1" fillId="4" borderId="0" xfId="5" applyFont="1" applyFill="1" applyBorder="1" applyAlignment="1" applyProtection="1">
      <alignment horizontal="center" vertical="center" wrapText="1"/>
    </xf>
    <xf numFmtId="0" fontId="13" fillId="5" borderId="38" xfId="1" applyNumberFormat="1" applyFont="1" applyFill="1" applyBorder="1" applyAlignment="1" applyProtection="1">
      <alignment horizontal="center" vertical="center" wrapText="1"/>
    </xf>
    <xf numFmtId="0" fontId="13" fillId="5" borderId="39" xfId="1" applyNumberFormat="1" applyFont="1" applyFill="1" applyBorder="1" applyAlignment="1" applyProtection="1">
      <alignment horizontal="center" vertical="center" wrapText="1"/>
    </xf>
    <xf numFmtId="0" fontId="13" fillId="5" borderId="37" xfId="1" applyNumberFormat="1" applyFont="1" applyFill="1" applyBorder="1" applyAlignment="1" applyProtection="1">
      <alignment horizontal="center" vertical="center" wrapText="1"/>
    </xf>
    <xf numFmtId="0" fontId="13" fillId="12" borderId="54" xfId="1" applyNumberFormat="1" applyFont="1" applyFill="1" applyBorder="1" applyAlignment="1" applyProtection="1">
      <alignment horizontal="center" vertical="center" wrapText="1"/>
    </xf>
    <xf numFmtId="165" fontId="13" fillId="12" borderId="54" xfId="1" applyNumberFormat="1" applyFont="1" applyFill="1" applyBorder="1" applyAlignment="1" applyProtection="1">
      <alignment horizontal="center" vertical="center" wrapText="1"/>
    </xf>
    <xf numFmtId="165" fontId="13" fillId="12" borderId="52" xfId="1" applyNumberFormat="1" applyFont="1" applyFill="1" applyBorder="1" applyAlignment="1" applyProtection="1">
      <alignment horizontal="center" vertical="center" wrapText="1"/>
    </xf>
    <xf numFmtId="165" fontId="1" fillId="4" borderId="2" xfId="4" applyNumberFormat="1" applyFill="1" applyBorder="1" applyAlignment="1" applyProtection="1">
      <alignment horizontal="center" vertical="center"/>
      <protection locked="0"/>
    </xf>
    <xf numFmtId="0" fontId="3" fillId="4" borderId="2" xfId="3" applyFill="1" applyBorder="1" applyProtection="1">
      <protection locked="0"/>
    </xf>
    <xf numFmtId="0" fontId="6" fillId="4" borderId="2" xfId="4" applyNumberFormat="1" applyFont="1" applyFill="1" applyBorder="1" applyAlignment="1" applyProtection="1">
      <alignment vertical="center"/>
      <protection locked="0"/>
    </xf>
    <xf numFmtId="0" fontId="6" fillId="4" borderId="2" xfId="4" applyNumberFormat="1" applyFont="1" applyFill="1" applyBorder="1" applyAlignment="1" applyProtection="1">
      <alignment horizontal="center" vertical="center"/>
      <protection locked="0"/>
    </xf>
    <xf numFmtId="0" fontId="6" fillId="4" borderId="2" xfId="4" applyNumberFormat="1" applyFont="1" applyFill="1" applyBorder="1" applyAlignment="1" applyProtection="1">
      <alignment horizontal="left" vertical="center"/>
      <protection locked="0"/>
    </xf>
    <xf numFmtId="0" fontId="1" fillId="0" borderId="1" xfId="4" applyFill="1" applyBorder="1" applyProtection="1">
      <protection locked="0"/>
    </xf>
    <xf numFmtId="0" fontId="1" fillId="0" borderId="0" xfId="4" applyFill="1" applyProtection="1">
      <protection locked="0"/>
    </xf>
    <xf numFmtId="0" fontId="1" fillId="0" borderId="0" xfId="4" applyProtection="1">
      <protection locked="0"/>
    </xf>
    <xf numFmtId="0" fontId="3" fillId="0" borderId="0" xfId="3" applyProtection="1">
      <protection locked="0"/>
    </xf>
    <xf numFmtId="0" fontId="1" fillId="4" borderId="0" xfId="4" applyFill="1" applyBorder="1" applyAlignment="1" applyProtection="1">
      <alignment vertical="center"/>
      <protection locked="0"/>
    </xf>
    <xf numFmtId="0" fontId="3" fillId="4" borderId="0" xfId="3" applyFill="1" applyBorder="1" applyProtection="1">
      <protection locked="0"/>
    </xf>
    <xf numFmtId="0" fontId="8" fillId="4" borderId="0" xfId="4" applyNumberFormat="1" applyFont="1" applyFill="1" applyBorder="1" applyAlignment="1" applyProtection="1">
      <alignment vertical="center" wrapText="1"/>
      <protection locked="0"/>
    </xf>
    <xf numFmtId="0" fontId="8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4" applyNumberFormat="1" applyFont="1" applyFill="1" applyBorder="1" applyAlignment="1" applyProtection="1">
      <alignment horizontal="left" vertical="center" wrapText="1"/>
      <protection locked="0"/>
    </xf>
    <xf numFmtId="0" fontId="3" fillId="10" borderId="0" xfId="3" applyFill="1" applyProtection="1">
      <protection locked="0"/>
    </xf>
    <xf numFmtId="0" fontId="9" fillId="9" borderId="0" xfId="4" applyNumberFormat="1" applyFont="1" applyFill="1" applyBorder="1" applyAlignment="1" applyProtection="1">
      <alignment vertical="center"/>
      <protection locked="0"/>
    </xf>
    <xf numFmtId="0" fontId="3" fillId="9" borderId="0" xfId="3" applyFill="1" applyBorder="1" applyProtection="1">
      <protection locked="0"/>
    </xf>
    <xf numFmtId="0" fontId="6" fillId="9" borderId="0" xfId="4" applyNumberFormat="1" applyFont="1" applyFill="1" applyBorder="1" applyAlignment="1" applyProtection="1">
      <alignment horizontal="center" vertical="center"/>
      <protection locked="0"/>
    </xf>
    <xf numFmtId="0" fontId="7" fillId="9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Protection="1">
      <protection locked="0"/>
    </xf>
    <xf numFmtId="0" fontId="10" fillId="0" borderId="0" xfId="4" applyFont="1" applyFill="1" applyProtection="1">
      <protection locked="0"/>
    </xf>
    <xf numFmtId="0" fontId="10" fillId="4" borderId="0" xfId="4" applyFont="1" applyFill="1" applyProtection="1">
      <protection locked="0"/>
    </xf>
    <xf numFmtId="0" fontId="3" fillId="10" borderId="0" xfId="3" applyFill="1" applyAlignment="1" applyProtection="1">
      <alignment vertical="top"/>
      <protection locked="0"/>
    </xf>
    <xf numFmtId="9" fontId="28" fillId="10" borderId="0" xfId="5" applyNumberFormat="1" applyFont="1" applyFill="1" applyAlignment="1" applyProtection="1">
      <alignment horizontal="center"/>
      <protection locked="0"/>
    </xf>
    <xf numFmtId="0" fontId="10" fillId="9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9" borderId="0" xfId="4" applyNumberFormat="1" applyFont="1" applyFill="1" applyBorder="1" applyAlignment="1" applyProtection="1">
      <alignment horizontal="left" wrapText="1"/>
      <protection locked="0"/>
    </xf>
    <xf numFmtId="0" fontId="10" fillId="0" borderId="0" xfId="4" applyNumberFormat="1" applyFont="1" applyFill="1" applyBorder="1" applyAlignment="1" applyProtection="1">
      <alignment horizontal="left" wrapText="1"/>
      <protection locked="0"/>
    </xf>
    <xf numFmtId="0" fontId="10" fillId="0" borderId="0" xfId="4" applyNumberFormat="1" applyFont="1" applyFill="1" applyAlignment="1" applyProtection="1">
      <alignment horizontal="left" wrapText="1"/>
      <protection locked="0"/>
    </xf>
    <xf numFmtId="0" fontId="10" fillId="4" borderId="0" xfId="4" applyNumberFormat="1" applyFont="1" applyFill="1" applyAlignment="1" applyProtection="1">
      <alignment horizontal="left" wrapText="1"/>
      <protection locked="0"/>
    </xf>
    <xf numFmtId="0" fontId="15" fillId="0" borderId="0" xfId="4" applyFont="1" applyFill="1" applyBorder="1" applyAlignment="1" applyProtection="1">
      <alignment horizontal="left"/>
      <protection locked="0"/>
    </xf>
    <xf numFmtId="0" fontId="29" fillId="0" borderId="0" xfId="4" applyFont="1" applyFill="1" applyBorder="1" applyAlignment="1" applyProtection="1">
      <alignment horizontal="left" wrapText="1"/>
      <protection locked="0"/>
    </xf>
    <xf numFmtId="0" fontId="15" fillId="0" borderId="0" xfId="4" applyFont="1" applyFill="1" applyBorder="1" applyAlignment="1" applyProtection="1">
      <alignment horizontal="left" wrapText="1"/>
      <protection locked="0"/>
    </xf>
    <xf numFmtId="0" fontId="15" fillId="0" borderId="0" xfId="4" applyFont="1" applyFill="1" applyAlignment="1" applyProtection="1">
      <alignment horizontal="left"/>
      <protection locked="0"/>
    </xf>
    <xf numFmtId="0" fontId="15" fillId="4" borderId="0" xfId="4" applyFont="1" applyFill="1" applyAlignment="1" applyProtection="1">
      <alignment horizontal="left"/>
      <protection locked="0"/>
    </xf>
    <xf numFmtId="167" fontId="16" fillId="4" borderId="0" xfId="1" applyNumberFormat="1" applyFont="1" applyFill="1" applyBorder="1" applyAlignment="1" applyProtection="1">
      <alignment wrapText="1"/>
      <protection locked="0"/>
    </xf>
    <xf numFmtId="0" fontId="16" fillId="4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3" applyFill="1" applyProtection="1">
      <protection locked="0"/>
    </xf>
    <xf numFmtId="2" fontId="19" fillId="6" borderId="7" xfId="4" applyNumberFormat="1" applyFont="1" applyFill="1" applyBorder="1" applyAlignment="1" applyProtection="1">
      <alignment horizontal="center" vertical="center"/>
      <protection locked="0"/>
    </xf>
    <xf numFmtId="0" fontId="20" fillId="6" borderId="8" xfId="4" applyFont="1" applyFill="1" applyBorder="1" applyAlignment="1" applyProtection="1">
      <alignment horizontal="left"/>
      <protection locked="0"/>
    </xf>
    <xf numFmtId="0" fontId="1" fillId="0" borderId="0" xfId="4" applyFill="1" applyBorder="1" applyProtection="1">
      <protection locked="0"/>
    </xf>
    <xf numFmtId="167" fontId="22" fillId="7" borderId="19" xfId="6" applyNumberFormat="1" applyFont="1" applyFill="1" applyBorder="1" applyAlignment="1" applyProtection="1">
      <alignment horizontal="center" vertical="center"/>
      <protection locked="0"/>
    </xf>
    <xf numFmtId="0" fontId="4" fillId="4" borderId="20" xfId="4" applyFont="1" applyFill="1" applyBorder="1" applyAlignment="1" applyProtection="1">
      <alignment horizontal="left" wrapText="1"/>
      <protection locked="0"/>
    </xf>
    <xf numFmtId="167" fontId="22" fillId="7" borderId="23" xfId="6" applyNumberFormat="1" applyFont="1" applyFill="1" applyBorder="1" applyAlignment="1" applyProtection="1">
      <alignment horizontal="center" vertical="center"/>
      <protection locked="0"/>
    </xf>
    <xf numFmtId="0" fontId="2" fillId="4" borderId="51" xfId="4" applyFont="1" applyFill="1" applyBorder="1" applyAlignment="1" applyProtection="1">
      <alignment horizontal="left"/>
      <protection locked="0"/>
    </xf>
    <xf numFmtId="167" fontId="22" fillId="7" borderId="15" xfId="6" applyNumberFormat="1" applyFont="1" applyFill="1" applyBorder="1" applyAlignment="1" applyProtection="1">
      <alignment horizontal="center" vertical="center"/>
      <protection locked="0"/>
    </xf>
    <xf numFmtId="0" fontId="4" fillId="4" borderId="16" xfId="4" applyFont="1" applyFill="1" applyBorder="1" applyAlignment="1" applyProtection="1">
      <alignment horizontal="left" wrapText="1"/>
      <protection locked="0"/>
    </xf>
    <xf numFmtId="0" fontId="4" fillId="4" borderId="24" xfId="4" applyFont="1" applyFill="1" applyBorder="1" applyAlignment="1" applyProtection="1">
      <alignment horizontal="left" wrapText="1"/>
      <protection locked="0"/>
    </xf>
    <xf numFmtId="167" fontId="22" fillId="7" borderId="27" xfId="6" applyNumberFormat="1" applyFont="1" applyFill="1" applyBorder="1" applyAlignment="1" applyProtection="1">
      <alignment horizontal="center" vertical="center"/>
      <protection locked="0"/>
    </xf>
    <xf numFmtId="0" fontId="4" fillId="4" borderId="28" xfId="4" applyFont="1" applyFill="1" applyBorder="1" applyAlignment="1" applyProtection="1">
      <alignment horizontal="left" wrapText="1"/>
      <protection locked="0"/>
    </xf>
    <xf numFmtId="167" fontId="22" fillId="7" borderId="18" xfId="6" applyNumberFormat="1" applyFont="1" applyFill="1" applyBorder="1" applyAlignment="1" applyProtection="1">
      <alignment horizontal="center" vertical="center"/>
      <protection locked="0"/>
    </xf>
    <xf numFmtId="0" fontId="4" fillId="4" borderId="30" xfId="4" applyFont="1" applyFill="1" applyBorder="1" applyAlignment="1" applyProtection="1">
      <alignment horizontal="left" wrapText="1"/>
      <protection locked="0"/>
    </xf>
    <xf numFmtId="167" fontId="20" fillId="4" borderId="32" xfId="6" applyNumberFormat="1" applyFont="1" applyFill="1" applyBorder="1" applyAlignment="1" applyProtection="1">
      <alignment horizontal="center" vertical="center"/>
      <protection locked="0"/>
    </xf>
    <xf numFmtId="0" fontId="20" fillId="4" borderId="33" xfId="4" applyFont="1" applyFill="1" applyBorder="1" applyAlignment="1" applyProtection="1">
      <alignment horizontal="left"/>
      <protection locked="0"/>
    </xf>
    <xf numFmtId="167" fontId="22" fillId="4" borderId="0" xfId="6" applyNumberFormat="1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 applyProtection="1">
      <alignment horizontal="left"/>
      <protection locked="0"/>
    </xf>
    <xf numFmtId="0" fontId="24" fillId="0" borderId="0" xfId="4" applyFont="1" applyFill="1" applyBorder="1" applyProtection="1">
      <protection locked="0"/>
    </xf>
    <xf numFmtId="0" fontId="24" fillId="0" borderId="0" xfId="4" applyFont="1" applyFill="1" applyProtection="1">
      <protection locked="0"/>
    </xf>
    <xf numFmtId="167" fontId="22" fillId="6" borderId="7" xfId="6" applyNumberFormat="1" applyFont="1" applyFill="1" applyBorder="1" applyAlignment="1" applyProtection="1">
      <alignment horizontal="center" vertical="center"/>
      <protection locked="0"/>
    </xf>
    <xf numFmtId="167" fontId="1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left" wrapText="1"/>
      <protection locked="0"/>
    </xf>
    <xf numFmtId="167" fontId="22" fillId="7" borderId="11" xfId="6" applyNumberFormat="1" applyFont="1" applyFill="1" applyBorder="1" applyAlignment="1" applyProtection="1">
      <alignment horizontal="center" vertical="center"/>
      <protection locked="0"/>
    </xf>
    <xf numFmtId="0" fontId="4" fillId="4" borderId="12" xfId="4" applyFont="1" applyFill="1" applyBorder="1" applyAlignment="1" applyProtection="1">
      <alignment horizontal="left" wrapText="1"/>
      <protection locked="0"/>
    </xf>
    <xf numFmtId="167" fontId="22" fillId="7" borderId="36" xfId="6" applyNumberFormat="1" applyFont="1" applyFill="1" applyBorder="1" applyAlignment="1" applyProtection="1">
      <alignment horizontal="center" vertical="center"/>
      <protection locked="0"/>
    </xf>
    <xf numFmtId="167" fontId="22" fillId="7" borderId="39" xfId="6" applyNumberFormat="1" applyFont="1" applyFill="1" applyBorder="1" applyAlignment="1" applyProtection="1">
      <alignment horizontal="center" vertical="center"/>
      <protection locked="0"/>
    </xf>
    <xf numFmtId="167" fontId="22" fillId="6" borderId="41" xfId="6" applyNumberFormat="1" applyFont="1" applyFill="1" applyBorder="1" applyAlignment="1" applyProtection="1">
      <alignment horizontal="center" vertical="center"/>
      <protection locked="0"/>
    </xf>
    <xf numFmtId="0" fontId="20" fillId="6" borderId="42" xfId="4" applyFont="1" applyFill="1" applyBorder="1" applyAlignment="1" applyProtection="1">
      <alignment horizontal="left"/>
      <protection locked="0"/>
    </xf>
    <xf numFmtId="0" fontId="4" fillId="4" borderId="51" xfId="4" applyFont="1" applyFill="1" applyBorder="1" applyAlignment="1" applyProtection="1">
      <alignment horizontal="left" wrapText="1"/>
      <protection locked="0"/>
    </xf>
    <xf numFmtId="0" fontId="4" fillId="4" borderId="44" xfId="4" applyFont="1" applyFill="1" applyBorder="1" applyAlignment="1" applyProtection="1">
      <alignment horizontal="left" wrapText="1"/>
      <protection locked="0"/>
    </xf>
    <xf numFmtId="0" fontId="20" fillId="4" borderId="12" xfId="4" applyFont="1" applyFill="1" applyBorder="1" applyAlignment="1" applyProtection="1">
      <alignment horizontal="left"/>
      <protection locked="0"/>
    </xf>
    <xf numFmtId="0" fontId="20" fillId="4" borderId="20" xfId="4" applyFont="1" applyFill="1" applyBorder="1" applyAlignment="1" applyProtection="1">
      <alignment horizontal="left"/>
      <protection locked="0"/>
    </xf>
    <xf numFmtId="0" fontId="1" fillId="4" borderId="0" xfId="4" applyFill="1" applyProtection="1">
      <protection locked="0"/>
    </xf>
    <xf numFmtId="0" fontId="20" fillId="4" borderId="24" xfId="4" applyFont="1" applyFill="1" applyBorder="1" applyAlignment="1" applyProtection="1">
      <alignment horizontal="left"/>
      <protection locked="0"/>
    </xf>
    <xf numFmtId="0" fontId="20" fillId="4" borderId="16" xfId="4" applyFont="1" applyFill="1" applyBorder="1" applyAlignment="1" applyProtection="1">
      <alignment horizontal="left"/>
      <protection locked="0"/>
    </xf>
    <xf numFmtId="0" fontId="20" fillId="4" borderId="28" xfId="4" applyFont="1" applyFill="1" applyBorder="1" applyAlignment="1" applyProtection="1">
      <alignment horizontal="left"/>
      <protection locked="0"/>
    </xf>
    <xf numFmtId="0" fontId="20" fillId="4" borderId="44" xfId="4" applyFont="1" applyFill="1" applyBorder="1" applyAlignment="1" applyProtection="1">
      <alignment horizontal="left"/>
      <protection locked="0"/>
    </xf>
    <xf numFmtId="167" fontId="22" fillId="7" borderId="47" xfId="6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/>
      <protection locked="0"/>
    </xf>
    <xf numFmtId="0" fontId="1" fillId="4" borderId="0" xfId="4" applyFill="1" applyBorder="1" applyAlignment="1" applyProtection="1">
      <alignment horizontal="left"/>
      <protection locked="0"/>
    </xf>
    <xf numFmtId="167" fontId="20" fillId="4" borderId="0" xfId="6" applyNumberFormat="1" applyFont="1" applyFill="1" applyBorder="1" applyAlignment="1" applyProtection="1">
      <alignment horizontal="center" vertical="center"/>
      <protection locked="0"/>
    </xf>
    <xf numFmtId="0" fontId="1" fillId="4" borderId="0" xfId="4" applyFill="1" applyBorder="1" applyProtection="1">
      <protection locked="0"/>
    </xf>
    <xf numFmtId="2" fontId="19" fillId="0" borderId="0" xfId="4" applyNumberFormat="1" applyFont="1" applyFill="1" applyBorder="1" applyAlignment="1" applyProtection="1">
      <alignment horizontal="center"/>
      <protection locked="0"/>
    </xf>
    <xf numFmtId="167" fontId="20" fillId="0" borderId="0" xfId="6" applyNumberFormat="1" applyFont="1" applyFill="1" applyBorder="1" applyAlignment="1" applyProtection="1">
      <alignment horizontal="center" vertical="center"/>
      <protection locked="0"/>
    </xf>
    <xf numFmtId="0" fontId="1" fillId="0" borderId="0" xfId="4" applyFill="1" applyBorder="1" applyAlignment="1" applyProtection="1">
      <alignment horizontal="left"/>
      <protection locked="0"/>
    </xf>
    <xf numFmtId="0" fontId="1" fillId="0" borderId="49" xfId="4" applyFill="1" applyBorder="1" applyAlignment="1" applyProtection="1">
      <alignment horizontal="left"/>
      <protection locked="0"/>
    </xf>
    <xf numFmtId="2" fontId="19" fillId="0" borderId="49" xfId="4" applyNumberFormat="1" applyFont="1" applyFill="1" applyBorder="1" applyAlignment="1" applyProtection="1">
      <alignment horizontal="center"/>
      <protection locked="0"/>
    </xf>
    <xf numFmtId="167" fontId="20" fillId="0" borderId="49" xfId="6" applyNumberFormat="1" applyFont="1" applyFill="1" applyBorder="1" applyAlignment="1" applyProtection="1">
      <alignment horizontal="center" vertical="center"/>
      <protection locked="0"/>
    </xf>
    <xf numFmtId="0" fontId="1" fillId="0" borderId="0" xfId="4" applyFill="1" applyAlignment="1" applyProtection="1">
      <alignment horizontal="left"/>
      <protection locked="0"/>
    </xf>
    <xf numFmtId="0" fontId="20" fillId="0" borderId="0" xfId="4" applyFont="1" applyFill="1" applyAlignment="1" applyProtection="1">
      <alignment horizontal="center" vertical="center"/>
      <protection locked="0"/>
    </xf>
    <xf numFmtId="0" fontId="3" fillId="0" borderId="0" xfId="3" applyFill="1" applyAlignment="1" applyProtection="1">
      <alignment horizontal="center" vertical="center"/>
      <protection locked="0"/>
    </xf>
    <xf numFmtId="0" fontId="3" fillId="0" borderId="0" xfId="3" applyFill="1" applyAlignment="1" applyProtection="1">
      <alignment horizontal="left"/>
      <protection locked="0"/>
    </xf>
    <xf numFmtId="0" fontId="3" fillId="0" borderId="0" xfId="3" applyAlignment="1" applyProtection="1">
      <alignment horizontal="center" vertical="center"/>
      <protection locked="0"/>
    </xf>
    <xf numFmtId="0" fontId="3" fillId="0" borderId="0" xfId="3" applyAlignment="1" applyProtection="1">
      <alignment horizontal="left"/>
      <protection locked="0"/>
    </xf>
    <xf numFmtId="0" fontId="17" fillId="6" borderId="53" xfId="4" applyNumberFormat="1" applyFont="1" applyFill="1" applyBorder="1" applyAlignment="1" applyProtection="1">
      <alignment horizontal="left" vertical="top" wrapText="1"/>
    </xf>
    <xf numFmtId="0" fontId="30" fillId="11" borderId="0" xfId="4" applyFont="1" applyFill="1" applyBorder="1" applyAlignment="1" applyProtection="1">
      <alignment horizontal="center" vertical="center"/>
    </xf>
    <xf numFmtId="0" fontId="30" fillId="11" borderId="0" xfId="4" applyFont="1" applyFill="1" applyBorder="1" applyAlignment="1" applyProtection="1">
      <alignment horizontal="center"/>
    </xf>
    <xf numFmtId="0" fontId="21" fillId="4" borderId="17" xfId="4" applyNumberFormat="1" applyFont="1" applyFill="1" applyBorder="1" applyAlignment="1" applyProtection="1">
      <alignment horizontal="left" vertical="top" wrapText="1"/>
    </xf>
    <xf numFmtId="165" fontId="1" fillId="4" borderId="18" xfId="4" applyNumberFormat="1" applyFont="1" applyFill="1" applyBorder="1" applyAlignment="1" applyProtection="1">
      <alignment horizontal="center" vertical="center" wrapText="1"/>
    </xf>
    <xf numFmtId="165" fontId="1" fillId="4" borderId="19" xfId="4" applyNumberFormat="1" applyFont="1" applyFill="1" applyBorder="1" applyAlignment="1" applyProtection="1">
      <alignment horizontal="center" vertical="center" wrapText="1"/>
    </xf>
    <xf numFmtId="0" fontId="21" fillId="4" borderId="21" xfId="4" applyNumberFormat="1" applyFont="1" applyFill="1" applyBorder="1" applyAlignment="1" applyProtection="1">
      <alignment horizontal="left" vertical="top" wrapText="1"/>
    </xf>
    <xf numFmtId="165" fontId="1" fillId="4" borderId="22" xfId="4" applyNumberFormat="1" applyFont="1" applyFill="1" applyBorder="1" applyAlignment="1" applyProtection="1">
      <alignment horizontal="center" vertical="center" wrapText="1"/>
    </xf>
    <xf numFmtId="165" fontId="1" fillId="4" borderId="23" xfId="4" applyNumberFormat="1" applyFont="1" applyFill="1" applyBorder="1" applyAlignment="1" applyProtection="1">
      <alignment horizontal="center" vertical="center" wrapText="1"/>
    </xf>
    <xf numFmtId="0" fontId="21" fillId="4" borderId="13" xfId="4" applyNumberFormat="1" applyFont="1" applyFill="1" applyBorder="1" applyAlignment="1" applyProtection="1">
      <alignment horizontal="left" vertical="top" wrapText="1"/>
    </xf>
    <xf numFmtId="165" fontId="1" fillId="4" borderId="14" xfId="4" applyNumberFormat="1" applyFont="1" applyFill="1" applyBorder="1" applyAlignment="1" applyProtection="1">
      <alignment horizontal="center" vertical="center" wrapText="1"/>
    </xf>
    <xf numFmtId="0" fontId="21" fillId="4" borderId="25" xfId="4" applyNumberFormat="1" applyFont="1" applyFill="1" applyBorder="1" applyAlignment="1" applyProtection="1">
      <alignment horizontal="left" vertical="top" wrapText="1"/>
    </xf>
    <xf numFmtId="165" fontId="1" fillId="4" borderId="26" xfId="4" applyNumberFormat="1" applyFont="1" applyFill="1" applyBorder="1" applyAlignment="1" applyProtection="1">
      <alignment horizontal="center" vertical="center" wrapText="1"/>
    </xf>
    <xf numFmtId="0" fontId="21" fillId="4" borderId="29" xfId="4" applyNumberFormat="1" applyFont="1" applyFill="1" applyBorder="1" applyAlignment="1" applyProtection="1">
      <alignment horizontal="left" vertical="top" wrapText="1"/>
    </xf>
    <xf numFmtId="0" fontId="20" fillId="4" borderId="31" xfId="4" applyFont="1" applyFill="1" applyBorder="1" applyAlignment="1" applyProtection="1"/>
    <xf numFmtId="0" fontId="20" fillId="4" borderId="32" xfId="4" applyFont="1" applyFill="1" applyBorder="1" applyAlignment="1" applyProtection="1"/>
    <xf numFmtId="0" fontId="23" fillId="4" borderId="0" xfId="4" applyNumberFormat="1" applyFont="1" applyFill="1" applyBorder="1" applyAlignment="1" applyProtection="1">
      <alignment horizontal="left" vertical="top" wrapText="1"/>
    </xf>
    <xf numFmtId="164" fontId="24" fillId="4" borderId="0" xfId="4" applyNumberFormat="1" applyFont="1" applyFill="1" applyBorder="1" applyAlignment="1" applyProtection="1">
      <alignment horizontal="right" vertical="top" wrapText="1"/>
    </xf>
    <xf numFmtId="0" fontId="17" fillId="6" borderId="6" xfId="4" applyNumberFormat="1" applyFont="1" applyFill="1" applyBorder="1" applyAlignment="1" applyProtection="1">
      <alignment horizontal="left" vertical="top"/>
    </xf>
    <xf numFmtId="0" fontId="17" fillId="6" borderId="7" xfId="4" applyNumberFormat="1" applyFont="1" applyFill="1" applyBorder="1" applyAlignment="1" applyProtection="1">
      <alignment horizontal="left" vertical="top"/>
    </xf>
    <xf numFmtId="0" fontId="18" fillId="6" borderId="7" xfId="4" applyNumberFormat="1" applyFont="1" applyFill="1" applyBorder="1" applyAlignment="1" applyProtection="1">
      <alignment horizontal="right" vertical="top"/>
    </xf>
    <xf numFmtId="0" fontId="21" fillId="4" borderId="0" xfId="4" applyNumberFormat="1" applyFont="1" applyFill="1" applyBorder="1" applyAlignment="1" applyProtection="1">
      <alignment horizontal="left" vertical="top" wrapText="1"/>
    </xf>
    <xf numFmtId="165" fontId="1" fillId="4" borderId="0" xfId="4" applyNumberFormat="1" applyFont="1" applyFill="1" applyBorder="1" applyAlignment="1" applyProtection="1">
      <alignment horizontal="center" vertical="center" wrapText="1"/>
    </xf>
    <xf numFmtId="165" fontId="1" fillId="4" borderId="27" xfId="4" applyNumberFormat="1" applyFont="1" applyFill="1" applyBorder="1" applyAlignment="1" applyProtection="1">
      <alignment horizontal="center" vertical="center" wrapText="1"/>
    </xf>
    <xf numFmtId="0" fontId="21" fillId="4" borderId="9" xfId="4" applyNumberFormat="1" applyFont="1" applyFill="1" applyBorder="1" applyAlignment="1" applyProtection="1">
      <alignment horizontal="left" vertical="top" wrapText="1"/>
    </xf>
    <xf numFmtId="165" fontId="1" fillId="4" borderId="10" xfId="4" applyNumberFormat="1" applyFont="1" applyFill="1" applyBorder="1" applyAlignment="1" applyProtection="1">
      <alignment horizontal="center" vertical="center" wrapText="1"/>
    </xf>
    <xf numFmtId="165" fontId="1" fillId="4" borderId="11" xfId="4" applyNumberFormat="1" applyFont="1" applyFill="1" applyBorder="1" applyAlignment="1" applyProtection="1">
      <alignment horizontal="center" vertical="center" wrapText="1"/>
    </xf>
    <xf numFmtId="165" fontId="1" fillId="4" borderId="15" xfId="4" applyNumberFormat="1" applyFont="1" applyFill="1" applyBorder="1" applyAlignment="1" applyProtection="1">
      <alignment horizontal="center" vertical="center" wrapText="1"/>
    </xf>
    <xf numFmtId="0" fontId="21" fillId="4" borderId="34" xfId="4" applyNumberFormat="1" applyFont="1" applyFill="1" applyBorder="1" applyAlignment="1" applyProtection="1">
      <alignment horizontal="left" vertical="top" wrapText="1"/>
    </xf>
    <xf numFmtId="165" fontId="1" fillId="4" borderId="35" xfId="4" applyNumberFormat="1" applyFont="1" applyFill="1" applyBorder="1" applyAlignment="1" applyProtection="1">
      <alignment horizontal="center" vertical="center" wrapText="1"/>
    </xf>
    <xf numFmtId="165" fontId="1" fillId="4" borderId="36" xfId="4" applyNumberFormat="1" applyFont="1" applyFill="1" applyBorder="1" applyAlignment="1" applyProtection="1">
      <alignment horizontal="center" vertical="center" wrapText="1"/>
    </xf>
    <xf numFmtId="0" fontId="21" fillId="4" borderId="37" xfId="4" applyNumberFormat="1" applyFont="1" applyFill="1" applyBorder="1" applyAlignment="1" applyProtection="1">
      <alignment horizontal="left" vertical="top" wrapText="1"/>
    </xf>
    <xf numFmtId="165" fontId="1" fillId="4" borderId="38" xfId="4" applyNumberFormat="1" applyFont="1" applyFill="1" applyBorder="1" applyAlignment="1" applyProtection="1">
      <alignment horizontal="center" vertical="center" wrapText="1"/>
    </xf>
    <xf numFmtId="165" fontId="1" fillId="4" borderId="39" xfId="4" applyNumberFormat="1" applyFont="1" applyFill="1" applyBorder="1" applyAlignment="1" applyProtection="1">
      <alignment horizontal="center" vertical="center" wrapText="1"/>
    </xf>
    <xf numFmtId="0" fontId="17" fillId="6" borderId="40" xfId="4" applyNumberFormat="1" applyFont="1" applyFill="1" applyBorder="1" applyAlignment="1" applyProtection="1">
      <alignment horizontal="left" vertical="top"/>
    </xf>
    <xf numFmtId="0" fontId="17" fillId="6" borderId="41" xfId="4" applyNumberFormat="1" applyFont="1" applyFill="1" applyBorder="1" applyAlignment="1" applyProtection="1">
      <alignment horizontal="left" vertical="top"/>
    </xf>
    <xf numFmtId="0" fontId="18" fillId="6" borderId="41" xfId="4" applyNumberFormat="1" applyFont="1" applyFill="1" applyBorder="1" applyAlignment="1" applyProtection="1">
      <alignment horizontal="right" vertical="top"/>
    </xf>
    <xf numFmtId="165" fontId="21" fillId="4" borderId="38" xfId="4" applyNumberFormat="1" applyFont="1" applyFill="1" applyBorder="1" applyAlignment="1" applyProtection="1">
      <alignment horizontal="center" vertical="center" wrapText="1"/>
    </xf>
    <xf numFmtId="9" fontId="28" fillId="10" borderId="0" xfId="5" applyNumberFormat="1" applyFont="1" applyFill="1" applyAlignment="1" applyProtection="1">
      <alignment horizontal="center"/>
    </xf>
    <xf numFmtId="0" fontId="1" fillId="4" borderId="9" xfId="4" applyNumberFormat="1" applyFont="1" applyFill="1" applyBorder="1" applyAlignment="1" applyProtection="1">
      <alignment horizontal="left" vertical="top" wrapText="1"/>
    </xf>
    <xf numFmtId="0" fontId="1" fillId="4" borderId="13" xfId="4" applyNumberFormat="1" applyFont="1" applyFill="1" applyBorder="1" applyAlignment="1" applyProtection="1">
      <alignment horizontal="left" vertical="top" wrapText="1"/>
    </xf>
    <xf numFmtId="0" fontId="1" fillId="4" borderId="17" xfId="4" applyNumberFormat="1" applyFont="1" applyFill="1" applyBorder="1" applyAlignment="1" applyProtection="1">
      <alignment horizontal="left" vertical="top" wrapText="1"/>
    </xf>
    <xf numFmtId="0" fontId="1" fillId="4" borderId="21" xfId="4" applyNumberFormat="1" applyFont="1" applyFill="1" applyBorder="1" applyAlignment="1" applyProtection="1">
      <alignment horizontal="left" vertical="top" wrapText="1"/>
    </xf>
    <xf numFmtId="0" fontId="1" fillId="4" borderId="25" xfId="4" applyNumberFormat="1" applyFont="1" applyFill="1" applyBorder="1" applyAlignment="1" applyProtection="1">
      <alignment horizontal="left" vertical="top" wrapText="1"/>
    </xf>
    <xf numFmtId="168" fontId="1" fillId="4" borderId="14" xfId="4" applyNumberFormat="1" applyFont="1" applyFill="1" applyBorder="1" applyAlignment="1" applyProtection="1">
      <alignment horizontal="center" vertical="center" wrapText="1"/>
    </xf>
    <xf numFmtId="168" fontId="1" fillId="4" borderId="18" xfId="4" applyNumberFormat="1" applyFont="1" applyFill="1" applyBorder="1" applyAlignment="1" applyProtection="1">
      <alignment horizontal="center" vertical="center" wrapText="1"/>
    </xf>
    <xf numFmtId="168" fontId="1" fillId="4" borderId="10" xfId="4" applyNumberFormat="1" applyFont="1" applyFill="1" applyBorder="1" applyAlignment="1" applyProtection="1">
      <alignment horizontal="center" vertical="center" wrapText="1"/>
    </xf>
    <xf numFmtId="168" fontId="1" fillId="4" borderId="22" xfId="4" applyNumberFormat="1" applyFont="1" applyFill="1" applyBorder="1" applyAlignment="1" applyProtection="1">
      <alignment horizontal="center" vertical="center" wrapText="1"/>
    </xf>
    <xf numFmtId="0" fontId="1" fillId="4" borderId="37" xfId="4" applyNumberFormat="1" applyFont="1" applyFill="1" applyBorder="1" applyAlignment="1" applyProtection="1">
      <alignment horizontal="left" vertical="top" wrapText="1"/>
    </xf>
    <xf numFmtId="0" fontId="1" fillId="4" borderId="45" xfId="4" applyNumberFormat="1" applyFont="1" applyFill="1" applyBorder="1" applyAlignment="1" applyProtection="1">
      <alignment horizontal="left" vertical="top" wrapText="1"/>
    </xf>
    <xf numFmtId="165" fontId="1" fillId="4" borderId="46" xfId="4" applyNumberFormat="1" applyFont="1" applyFill="1" applyBorder="1" applyAlignment="1" applyProtection="1">
      <alignment horizontal="center" vertical="center" wrapText="1"/>
    </xf>
    <xf numFmtId="165" fontId="1" fillId="4" borderId="5" xfId="4" applyNumberFormat="1" applyFont="1" applyFill="1" applyBorder="1" applyAlignment="1" applyProtection="1">
      <alignment horizontal="center" vertical="center" wrapText="1"/>
    </xf>
    <xf numFmtId="0" fontId="1" fillId="4" borderId="0" xfId="4" applyFill="1" applyBorder="1" applyAlignment="1" applyProtection="1">
      <alignment horizontal="left"/>
    </xf>
    <xf numFmtId="2" fontId="19" fillId="4" borderId="0" xfId="4" applyNumberFormat="1" applyFont="1" applyFill="1" applyBorder="1" applyAlignment="1" applyProtection="1">
      <alignment horizontal="center"/>
    </xf>
    <xf numFmtId="0" fontId="27" fillId="13" borderId="52" xfId="4" applyNumberFormat="1" applyFont="1" applyFill="1" applyBorder="1" applyAlignment="1" applyProtection="1">
      <alignment horizontal="left" vertical="top" wrapText="1"/>
    </xf>
    <xf numFmtId="0" fontId="2" fillId="4" borderId="1" xfId="4" applyFont="1" applyFill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 applyProtection="1">
      <alignment horizontal="center" vertical="center"/>
      <protection locked="0"/>
    </xf>
    <xf numFmtId="0" fontId="2" fillId="10" borderId="1" xfId="4" applyFont="1" applyFill="1" applyBorder="1" applyAlignment="1" applyProtection="1">
      <alignment horizontal="center" vertical="center"/>
      <protection locked="0"/>
    </xf>
    <xf numFmtId="0" fontId="7" fillId="10" borderId="0" xfId="4" applyFont="1" applyFill="1" applyBorder="1" applyAlignment="1" applyProtection="1">
      <alignment horizontal="left"/>
      <protection locked="0"/>
    </xf>
    <xf numFmtId="164" fontId="7" fillId="10" borderId="0" xfId="4" applyNumberFormat="1" applyFont="1" applyFill="1" applyBorder="1" applyAlignment="1" applyProtection="1">
      <alignment horizontal="center"/>
      <protection locked="0"/>
    </xf>
    <xf numFmtId="2" fontId="19" fillId="10" borderId="0" xfId="4" applyNumberFormat="1" applyFont="1" applyFill="1" applyBorder="1" applyAlignment="1" applyProtection="1">
      <alignment horizontal="center"/>
      <protection locked="0"/>
    </xf>
    <xf numFmtId="167" fontId="20" fillId="10" borderId="0" xfId="6" applyNumberFormat="1" applyFont="1" applyFill="1" applyBorder="1" applyAlignment="1" applyProtection="1">
      <alignment horizontal="center" vertical="center"/>
      <protection locked="0"/>
    </xf>
    <xf numFmtId="0" fontId="1" fillId="10" borderId="0" xfId="4" applyFill="1" applyBorder="1" applyAlignment="1" applyProtection="1">
      <alignment horizontal="left"/>
      <protection locked="0"/>
    </xf>
    <xf numFmtId="0" fontId="1" fillId="10" borderId="4" xfId="4" applyFill="1" applyBorder="1" applyProtection="1">
      <protection locked="0"/>
    </xf>
    <xf numFmtId="0" fontId="26" fillId="10" borderId="0" xfId="4" applyFont="1" applyFill="1" applyBorder="1" applyAlignment="1" applyProtection="1">
      <alignment horizontal="left"/>
      <protection locked="0"/>
    </xf>
    <xf numFmtId="0" fontId="1" fillId="10" borderId="50" xfId="4" applyFill="1" applyBorder="1" applyProtection="1">
      <protection locked="0"/>
    </xf>
    <xf numFmtId="0" fontId="6" fillId="10" borderId="3" xfId="4" applyNumberFormat="1" applyFont="1" applyFill="1" applyBorder="1" applyAlignment="1" applyProtection="1">
      <alignment vertical="center"/>
      <protection locked="0"/>
    </xf>
    <xf numFmtId="0" fontId="8" fillId="10" borderId="4" xfId="4" applyNumberFormat="1" applyFont="1" applyFill="1" applyBorder="1" applyAlignment="1" applyProtection="1">
      <alignment vertical="center" wrapText="1"/>
      <protection locked="0"/>
    </xf>
    <xf numFmtId="0" fontId="7" fillId="10" borderId="4" xfId="4" applyNumberFormat="1" applyFont="1" applyFill="1" applyBorder="1" applyAlignment="1" applyProtection="1">
      <alignment vertical="top" wrapText="1"/>
      <protection locked="0"/>
    </xf>
    <xf numFmtId="0" fontId="10" fillId="10" borderId="4" xfId="4" applyNumberFormat="1" applyFont="1" applyFill="1" applyBorder="1" applyAlignment="1" applyProtection="1">
      <alignment horizontal="left" wrapText="1"/>
      <protection locked="0"/>
    </xf>
    <xf numFmtId="0" fontId="15" fillId="10" borderId="4" xfId="4" applyFont="1" applyFill="1" applyBorder="1" applyAlignment="1" applyProtection="1">
      <alignment horizontal="left"/>
      <protection locked="0"/>
    </xf>
    <xf numFmtId="0" fontId="24" fillId="10" borderId="4" xfId="4" applyFont="1" applyFill="1" applyBorder="1" applyProtection="1">
      <protection locked="0"/>
    </xf>
    <xf numFmtId="17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24" xfId="4" applyFont="1" applyFill="1" applyBorder="1" applyAlignment="1" applyProtection="1">
      <alignment horizontal="left" vertical="center" wrapText="1"/>
      <protection locked="0"/>
    </xf>
    <xf numFmtId="0" fontId="13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43" xfId="1" applyNumberFormat="1" applyFont="1" applyFill="1" applyBorder="1" applyAlignment="1" applyProtection="1">
      <alignment horizontal="center" vertical="center"/>
      <protection locked="0"/>
    </xf>
    <xf numFmtId="0" fontId="14" fillId="7" borderId="31" xfId="2" applyNumberFormat="1" applyFont="1" applyFill="1" applyBorder="1" applyAlignment="1" applyProtection="1">
      <alignment horizontal="center" wrapText="1"/>
      <protection locked="0"/>
    </xf>
    <xf numFmtId="164" fontId="14" fillId="7" borderId="22" xfId="2" applyNumberFormat="1" applyFont="1" applyFill="1" applyBorder="1" applyAlignment="1" applyProtection="1">
      <alignment horizontal="center"/>
      <protection locked="0"/>
    </xf>
    <xf numFmtId="164" fontId="14" fillId="7" borderId="23" xfId="2" applyNumberFormat="1" applyFont="1" applyFill="1" applyBorder="1" applyAlignment="1" applyProtection="1">
      <alignment horizontal="center"/>
      <protection locked="0"/>
    </xf>
    <xf numFmtId="0" fontId="5" fillId="4" borderId="2" xfId="4" applyNumberFormat="1" applyFont="1" applyFill="1" applyBorder="1" applyAlignment="1" applyProtection="1">
      <alignment horizontal="center" vertical="center"/>
      <protection locked="0"/>
    </xf>
    <xf numFmtId="0" fontId="7" fillId="8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2" applyNumberFormat="1" applyFont="1" applyFill="1" applyBorder="1" applyAlignment="1" applyProtection="1">
      <alignment horizontal="center"/>
      <protection locked="0"/>
    </xf>
    <xf numFmtId="164" fontId="11" fillId="5" borderId="14" xfId="2" applyNumberFormat="1" applyFont="1" applyFill="1" applyBorder="1" applyAlignment="1" applyProtection="1">
      <alignment horizontal="center"/>
      <protection locked="0"/>
    </xf>
    <xf numFmtId="164" fontId="11" fillId="5" borderId="15" xfId="2" applyNumberFormat="1" applyFont="1" applyFill="1" applyBorder="1" applyAlignment="1" applyProtection="1">
      <alignment horizontal="center"/>
      <protection locked="0"/>
    </xf>
  </cellXfs>
  <cellStyles count="7">
    <cellStyle name="Excel Built-in 60% - Accent3" xfId="1"/>
    <cellStyle name="Excel Built-in Accent3" xfId="2"/>
    <cellStyle name="Excel Built-in Normal" xfId="3"/>
    <cellStyle name="Обычный" xfId="0" builtinId="0"/>
    <cellStyle name="Обычный 2" xfId="4"/>
    <cellStyle name="Процентный" xfId="5" builtinId="5"/>
    <cellStyle name="Финансовый" xfId="6" builtinId="3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31859C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5B200"/>
      <rgbColor rgb="003366FF"/>
      <rgbColor rgb="0033CCCC"/>
      <rgbColor rgb="009BBB59"/>
      <rgbColor rgb="00FFC000"/>
      <rgbColor rgb="00E5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85"/>
  <sheetViews>
    <sheetView tabSelected="1" view="pageBreakPreview" zoomScale="85" zoomScaleNormal="85" zoomScaleSheetLayoutView="85" workbookViewId="0">
      <pane xSplit="2" ySplit="8" topLeftCell="C256" activePane="bottomRight" state="frozen"/>
      <selection pane="topRight" activeCell="C1" sqref="C1"/>
      <selection pane="bottomLeft" activeCell="A9" sqref="A9"/>
      <selection pane="bottomRight" activeCell="M283" sqref="M283"/>
    </sheetView>
  </sheetViews>
  <sheetFormatPr defaultColWidth="8.7109375" defaultRowHeight="15" x14ac:dyDescent="0.25"/>
  <cols>
    <col min="1" max="1" width="9.140625" style="155" customWidth="1"/>
    <col min="2" max="2" width="55" style="16" customWidth="1"/>
    <col min="3" max="10" width="11" style="16" customWidth="1"/>
    <col min="11" max="11" width="13.7109375" style="98" customWidth="1"/>
    <col min="12" max="12" width="44.5703125" style="99" customWidth="1"/>
    <col min="13" max="13" width="8.7109375" style="44"/>
    <col min="14" max="64" width="9.140625" style="44" customWidth="1"/>
    <col min="65" max="74" width="8.7109375" style="44"/>
    <col min="75" max="16384" width="8.7109375" style="16"/>
  </cols>
  <sheetData>
    <row r="1" spans="1:85" ht="15.75" thickTop="1" x14ac:dyDescent="0.25">
      <c r="A1" s="172" t="s">
        <v>345</v>
      </c>
      <c r="B1" s="8"/>
      <c r="C1" s="179" t="s">
        <v>346</v>
      </c>
      <c r="D1" s="179"/>
      <c r="E1" s="179"/>
      <c r="F1" s="179"/>
      <c r="G1" s="179"/>
      <c r="H1" s="179"/>
      <c r="I1" s="9"/>
      <c r="J1" s="10"/>
      <c r="K1" s="11"/>
      <c r="L1" s="12"/>
      <c r="M1" s="166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</row>
    <row r="2" spans="1:85" ht="16.5" customHeight="1" x14ac:dyDescent="0.25">
      <c r="A2" s="172"/>
      <c r="B2" s="17"/>
      <c r="C2" s="180" t="s">
        <v>0</v>
      </c>
      <c r="D2" s="180"/>
      <c r="E2" s="180"/>
      <c r="F2" s="180"/>
      <c r="G2" s="180"/>
      <c r="H2" s="180"/>
      <c r="I2" s="18"/>
      <c r="J2" s="19"/>
      <c r="K2" s="20"/>
      <c r="L2" s="21"/>
      <c r="M2" s="167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x14ac:dyDescent="0.25">
      <c r="B3" s="22" t="s">
        <v>183</v>
      </c>
      <c r="C3" s="23" t="s">
        <v>185</v>
      </c>
      <c r="D3" s="22"/>
      <c r="E3" s="23"/>
      <c r="F3" s="23"/>
      <c r="G3" s="23" t="s">
        <v>1</v>
      </c>
      <c r="H3" s="24"/>
      <c r="I3" s="23"/>
      <c r="J3" s="23"/>
      <c r="K3" s="25"/>
      <c r="L3" s="26"/>
      <c r="M3" s="168"/>
      <c r="N3" s="13"/>
      <c r="O3" s="27"/>
      <c r="P3" s="27"/>
      <c r="Q3" s="27"/>
      <c r="R3" s="27"/>
      <c r="S3" s="27"/>
      <c r="T3" s="27"/>
      <c r="U3" s="27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</row>
    <row r="4" spans="1:85" ht="25.5" customHeight="1" thickBot="1" x14ac:dyDescent="0.3">
      <c r="B4" s="30" t="s">
        <v>184</v>
      </c>
      <c r="C4" s="24"/>
      <c r="D4" s="31">
        <v>2.0000000000000018E-2</v>
      </c>
      <c r="E4" s="31">
        <v>9.9999999999999978E-2</v>
      </c>
      <c r="F4" s="31">
        <v>0.30000000000000004</v>
      </c>
      <c r="G4" s="31">
        <v>0.32999999999999996</v>
      </c>
      <c r="H4" s="31">
        <v>0.36</v>
      </c>
      <c r="I4" s="31">
        <v>0.39</v>
      </c>
      <c r="J4" s="31">
        <v>0.43999999999999995</v>
      </c>
      <c r="K4" s="32"/>
      <c r="L4" s="33"/>
      <c r="M4" s="169"/>
      <c r="N4" s="14"/>
      <c r="O4" s="34"/>
      <c r="P4" s="34"/>
      <c r="Q4" s="34"/>
      <c r="R4" s="34"/>
      <c r="S4" s="34"/>
      <c r="T4" s="34"/>
      <c r="U4" s="34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</row>
    <row r="5" spans="1:85" ht="12.75" customHeight="1" thickBot="1" x14ac:dyDescent="0.3">
      <c r="B5" s="181" t="s">
        <v>2</v>
      </c>
      <c r="C5" s="181"/>
      <c r="D5" s="182" t="s">
        <v>3</v>
      </c>
      <c r="E5" s="182"/>
      <c r="F5" s="182" t="s">
        <v>4</v>
      </c>
      <c r="G5" s="182"/>
      <c r="H5" s="183" t="s">
        <v>5</v>
      </c>
      <c r="I5" s="183"/>
      <c r="J5" s="183"/>
      <c r="K5" s="174" t="s">
        <v>277</v>
      </c>
      <c r="L5" s="175" t="s">
        <v>6</v>
      </c>
      <c r="M5" s="16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</row>
    <row r="6" spans="1:85" ht="15.75" customHeight="1" thickBot="1" x14ac:dyDescent="0.3">
      <c r="B6" s="176" t="s">
        <v>7</v>
      </c>
      <c r="C6" s="176"/>
      <c r="D6" s="177" t="s">
        <v>7</v>
      </c>
      <c r="E6" s="177"/>
      <c r="F6" s="177" t="s">
        <v>7</v>
      </c>
      <c r="G6" s="177"/>
      <c r="H6" s="178" t="s">
        <v>7</v>
      </c>
      <c r="I6" s="178"/>
      <c r="J6" s="178"/>
      <c r="K6" s="174"/>
      <c r="L6" s="175"/>
      <c r="M6" s="16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</row>
    <row r="7" spans="1:85" ht="26.25" thickBot="1" x14ac:dyDescent="0.3">
      <c r="B7" s="4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  <c r="K7" s="174"/>
      <c r="L7" s="175"/>
      <c r="M7" s="170"/>
      <c r="N7" s="37"/>
      <c r="O7" s="38"/>
      <c r="P7" s="38"/>
      <c r="Q7" s="38"/>
      <c r="R7" s="38"/>
      <c r="S7" s="38"/>
      <c r="T7" s="38"/>
      <c r="U7" s="39"/>
      <c r="V7" s="39"/>
      <c r="W7" s="39"/>
      <c r="X7" s="3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ht="15.75" thickBot="1" x14ac:dyDescent="0.3">
      <c r="B8" s="5" t="s">
        <v>278</v>
      </c>
      <c r="C8" s="6">
        <f t="shared" ref="C8:J8" si="0">C347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42">
        <f>SUM(K10:K345)</f>
        <v>0</v>
      </c>
      <c r="L8" s="43"/>
      <c r="M8" s="170"/>
      <c r="N8" s="37"/>
      <c r="W8" s="37"/>
      <c r="X8" s="37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ht="15.75" thickBot="1" x14ac:dyDescent="0.3">
      <c r="B9" s="100" t="s">
        <v>17</v>
      </c>
      <c r="C9" s="101">
        <f>IF(C8&lt;10000,1,0)</f>
        <v>1</v>
      </c>
      <c r="D9" s="102">
        <f>IF((C8&gt;10000)*AND(E8&lt;15000),1,0)</f>
        <v>0</v>
      </c>
      <c r="E9" s="102">
        <f>IF((E8&gt;15000)*AND(F8&lt;20000),1,0)</f>
        <v>0</v>
      </c>
      <c r="F9" s="102">
        <f>IF((F8&gt;20000)*AND(G8&lt;30000),1,0)</f>
        <v>0</v>
      </c>
      <c r="G9" s="102">
        <f>IF((G8&gt;30000)*AND(H8&lt;50000),1,0)</f>
        <v>0</v>
      </c>
      <c r="H9" s="102">
        <f>IF((H8&gt;50000)*AND(I8&lt;100000),1,0)</f>
        <v>0</v>
      </c>
      <c r="I9" s="102">
        <f>IF((I8&gt;100000)*AND(J8&lt;200000),1,0)</f>
        <v>0</v>
      </c>
      <c r="J9" s="102">
        <f>IF((J8&gt;200000),1,0)</f>
        <v>0</v>
      </c>
      <c r="K9" s="45"/>
      <c r="L9" s="46"/>
      <c r="M9" s="163"/>
      <c r="N9" s="14"/>
      <c r="O9" s="14"/>
      <c r="P9" s="14"/>
      <c r="Q9" s="14"/>
      <c r="R9" s="14"/>
      <c r="S9" s="14"/>
      <c r="T9" s="14"/>
      <c r="U9" s="14"/>
      <c r="V9" s="14"/>
      <c r="W9" s="14"/>
      <c r="X9" s="47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</row>
    <row r="10" spans="1:85" ht="15.75" x14ac:dyDescent="0.3">
      <c r="B10" s="103" t="s">
        <v>254</v>
      </c>
      <c r="C10" s="104">
        <v>650</v>
      </c>
      <c r="D10" s="104">
        <v>637</v>
      </c>
      <c r="E10" s="104">
        <v>585</v>
      </c>
      <c r="F10" s="104">
        <v>455</v>
      </c>
      <c r="G10" s="104">
        <v>435.5</v>
      </c>
      <c r="H10" s="104">
        <v>416</v>
      </c>
      <c r="I10" s="104">
        <v>396.5</v>
      </c>
      <c r="J10" s="105">
        <v>364</v>
      </c>
      <c r="K10" s="48"/>
      <c r="L10" s="53"/>
      <c r="M10" s="16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7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</row>
    <row r="11" spans="1:85" ht="15.75" x14ac:dyDescent="0.3">
      <c r="B11" s="103" t="s">
        <v>255</v>
      </c>
      <c r="C11" s="104">
        <v>640</v>
      </c>
      <c r="D11" s="104">
        <f t="shared" ref="D11:J13" si="1">$C11-$C11*D$4</f>
        <v>627.20000000000005</v>
      </c>
      <c r="E11" s="104">
        <f t="shared" si="1"/>
        <v>576</v>
      </c>
      <c r="F11" s="104">
        <f t="shared" si="1"/>
        <v>448</v>
      </c>
      <c r="G11" s="104">
        <f t="shared" si="1"/>
        <v>428.8</v>
      </c>
      <c r="H11" s="104">
        <f t="shared" si="1"/>
        <v>409.6</v>
      </c>
      <c r="I11" s="104">
        <f t="shared" si="1"/>
        <v>390.4</v>
      </c>
      <c r="J11" s="105">
        <f t="shared" si="1"/>
        <v>358.40000000000003</v>
      </c>
      <c r="K11" s="48"/>
      <c r="L11" s="49"/>
      <c r="M11" s="16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47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5" ht="15.75" x14ac:dyDescent="0.3">
      <c r="B12" s="103" t="s">
        <v>188</v>
      </c>
      <c r="C12" s="104">
        <v>460</v>
      </c>
      <c r="D12" s="104">
        <f t="shared" si="1"/>
        <v>450.8</v>
      </c>
      <c r="E12" s="104">
        <f t="shared" si="1"/>
        <v>414</v>
      </c>
      <c r="F12" s="104">
        <f t="shared" si="1"/>
        <v>322</v>
      </c>
      <c r="G12" s="104">
        <f t="shared" si="1"/>
        <v>308.20000000000005</v>
      </c>
      <c r="H12" s="104">
        <f t="shared" si="1"/>
        <v>294.39999999999998</v>
      </c>
      <c r="I12" s="104">
        <f t="shared" si="1"/>
        <v>280.60000000000002</v>
      </c>
      <c r="J12" s="105">
        <f t="shared" si="1"/>
        <v>257.60000000000002</v>
      </c>
      <c r="K12" s="48"/>
      <c r="L12" s="49"/>
      <c r="M12" s="1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47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</row>
    <row r="13" spans="1:85" ht="15.75" thickBot="1" x14ac:dyDescent="0.3">
      <c r="B13" s="106" t="s">
        <v>189</v>
      </c>
      <c r="C13" s="107">
        <v>460</v>
      </c>
      <c r="D13" s="107">
        <f t="shared" si="1"/>
        <v>450.8</v>
      </c>
      <c r="E13" s="107">
        <f t="shared" si="1"/>
        <v>414</v>
      </c>
      <c r="F13" s="107">
        <f t="shared" si="1"/>
        <v>322</v>
      </c>
      <c r="G13" s="107">
        <f t="shared" si="1"/>
        <v>308.20000000000005</v>
      </c>
      <c r="H13" s="107">
        <f t="shared" si="1"/>
        <v>294.39999999999998</v>
      </c>
      <c r="I13" s="107">
        <f t="shared" si="1"/>
        <v>280.60000000000002</v>
      </c>
      <c r="J13" s="108">
        <f t="shared" si="1"/>
        <v>257.60000000000002</v>
      </c>
      <c r="K13" s="50"/>
      <c r="L13" s="51"/>
      <c r="M13" s="16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47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:85" ht="15.75" x14ac:dyDescent="0.3">
      <c r="B14" s="109" t="s">
        <v>18</v>
      </c>
      <c r="C14" s="110">
        <v>880</v>
      </c>
      <c r="D14" s="110">
        <v>862.4</v>
      </c>
      <c r="E14" s="110">
        <v>792</v>
      </c>
      <c r="F14" s="110">
        <v>616</v>
      </c>
      <c r="G14" s="110">
        <v>589.59999999999991</v>
      </c>
      <c r="H14" s="110">
        <v>589.59999999999991</v>
      </c>
      <c r="I14" s="110">
        <v>589.59999999999991</v>
      </c>
      <c r="J14" s="110">
        <v>589.59999999999991</v>
      </c>
      <c r="K14" s="52"/>
      <c r="L14" s="53" t="s">
        <v>27</v>
      </c>
      <c r="M14" s="16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7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85" ht="15.75" x14ac:dyDescent="0.3">
      <c r="B15" s="103" t="s">
        <v>20</v>
      </c>
      <c r="C15" s="104">
        <v>880</v>
      </c>
      <c r="D15" s="104">
        <v>862.4</v>
      </c>
      <c r="E15" s="104">
        <v>792</v>
      </c>
      <c r="F15" s="104">
        <v>616</v>
      </c>
      <c r="G15" s="104">
        <v>589.59999999999991</v>
      </c>
      <c r="H15" s="104">
        <v>563.20000000000005</v>
      </c>
      <c r="I15" s="104">
        <v>536.79999999999995</v>
      </c>
      <c r="J15" s="104">
        <v>492.8</v>
      </c>
      <c r="K15" s="48"/>
      <c r="L15" s="49" t="s">
        <v>27</v>
      </c>
      <c r="M15" s="16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47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85" ht="15.75" x14ac:dyDescent="0.3">
      <c r="B16" s="103" t="s">
        <v>21</v>
      </c>
      <c r="C16" s="104">
        <v>1100</v>
      </c>
      <c r="D16" s="104">
        <v>1078</v>
      </c>
      <c r="E16" s="104">
        <v>990</v>
      </c>
      <c r="F16" s="104">
        <v>770</v>
      </c>
      <c r="G16" s="104">
        <v>737</v>
      </c>
      <c r="H16" s="104">
        <v>704</v>
      </c>
      <c r="I16" s="104">
        <v>671</v>
      </c>
      <c r="J16" s="104">
        <v>616</v>
      </c>
      <c r="K16" s="48"/>
      <c r="L16" s="49"/>
      <c r="M16" s="16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47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2:60" ht="16.5" thickBot="1" x14ac:dyDescent="0.35">
      <c r="B17" s="106" t="s">
        <v>23</v>
      </c>
      <c r="C17" s="107">
        <v>860</v>
      </c>
      <c r="D17" s="107">
        <v>842.4</v>
      </c>
      <c r="E17" s="107">
        <v>772</v>
      </c>
      <c r="F17" s="107">
        <v>600</v>
      </c>
      <c r="G17" s="107">
        <v>569.6</v>
      </c>
      <c r="H17" s="107">
        <v>543.20000000000005</v>
      </c>
      <c r="I17" s="107">
        <v>516.79999999999995</v>
      </c>
      <c r="J17" s="107">
        <v>472.8</v>
      </c>
      <c r="K17" s="50"/>
      <c r="L17" s="54"/>
      <c r="M17" s="16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47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2:60" ht="15.75" x14ac:dyDescent="0.3">
      <c r="B18" s="111" t="s">
        <v>180</v>
      </c>
      <c r="C18" s="112">
        <v>440</v>
      </c>
      <c r="D18" s="112">
        <v>431.2</v>
      </c>
      <c r="E18" s="112">
        <v>396</v>
      </c>
      <c r="F18" s="112">
        <v>308</v>
      </c>
      <c r="G18" s="112">
        <v>294.79999999999995</v>
      </c>
      <c r="H18" s="112">
        <v>281.60000000000002</v>
      </c>
      <c r="I18" s="112">
        <v>268.39999999999998</v>
      </c>
      <c r="J18" s="112">
        <v>246.4</v>
      </c>
      <c r="K18" s="55"/>
      <c r="L18" s="56"/>
      <c r="M18" s="16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47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2:60" ht="15.75" x14ac:dyDescent="0.3">
      <c r="B19" s="103" t="s">
        <v>181</v>
      </c>
      <c r="C19" s="104">
        <v>550</v>
      </c>
      <c r="D19" s="104">
        <f>$C19-C19*D$4</f>
        <v>539</v>
      </c>
      <c r="E19" s="104">
        <f t="shared" ref="E19:J19" si="2">$C19-D19*E$4</f>
        <v>496.1</v>
      </c>
      <c r="F19" s="104">
        <f t="shared" si="2"/>
        <v>401.16999999999996</v>
      </c>
      <c r="G19" s="104">
        <f t="shared" si="2"/>
        <v>417.61390000000006</v>
      </c>
      <c r="H19" s="104">
        <f t="shared" si="2"/>
        <v>399.658996</v>
      </c>
      <c r="I19" s="104">
        <f t="shared" si="2"/>
        <v>394.13299155999999</v>
      </c>
      <c r="J19" s="104">
        <f t="shared" si="2"/>
        <v>376.58148371360005</v>
      </c>
      <c r="K19" s="48"/>
      <c r="L19" s="49"/>
      <c r="M19" s="16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47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2:60" ht="15.75" x14ac:dyDescent="0.3">
      <c r="B20" s="103" t="s">
        <v>24</v>
      </c>
      <c r="C20" s="104">
        <v>350</v>
      </c>
      <c r="D20" s="104">
        <v>343</v>
      </c>
      <c r="E20" s="104">
        <v>315</v>
      </c>
      <c r="F20" s="104">
        <v>245</v>
      </c>
      <c r="G20" s="104">
        <v>234.5</v>
      </c>
      <c r="H20" s="104">
        <v>224</v>
      </c>
      <c r="I20" s="104">
        <v>213.5</v>
      </c>
      <c r="J20" s="104">
        <v>213.5</v>
      </c>
      <c r="K20" s="48"/>
      <c r="L20" s="49"/>
      <c r="M20" s="16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47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2:60" ht="15.75" x14ac:dyDescent="0.3">
      <c r="B21" s="103" t="s">
        <v>336</v>
      </c>
      <c r="C21" s="104">
        <v>750</v>
      </c>
      <c r="D21" s="104">
        <f t="shared" ref="D21:J21" si="3">$C21-$C21*D$4</f>
        <v>735</v>
      </c>
      <c r="E21" s="104">
        <f t="shared" si="3"/>
        <v>675</v>
      </c>
      <c r="F21" s="104">
        <f t="shared" si="3"/>
        <v>525</v>
      </c>
      <c r="G21" s="104">
        <f t="shared" si="3"/>
        <v>502.5</v>
      </c>
      <c r="H21" s="104">
        <f t="shared" si="3"/>
        <v>480</v>
      </c>
      <c r="I21" s="104">
        <f t="shared" si="3"/>
        <v>457.5</v>
      </c>
      <c r="J21" s="104">
        <f t="shared" si="3"/>
        <v>420.00000000000006</v>
      </c>
      <c r="K21" s="48"/>
      <c r="L21" s="49"/>
      <c r="M21" s="1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7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2:60" ht="15.75" x14ac:dyDescent="0.3">
      <c r="B22" s="103" t="s">
        <v>25</v>
      </c>
      <c r="C22" s="104">
        <v>1350</v>
      </c>
      <c r="D22" s="104">
        <v>1323</v>
      </c>
      <c r="E22" s="104">
        <v>1215</v>
      </c>
      <c r="F22" s="104">
        <v>945</v>
      </c>
      <c r="G22" s="104">
        <v>904.5</v>
      </c>
      <c r="H22" s="104">
        <v>864</v>
      </c>
      <c r="I22" s="104">
        <v>823.5</v>
      </c>
      <c r="J22" s="104">
        <v>756.00000000000011</v>
      </c>
      <c r="K22" s="48"/>
      <c r="L22" s="49"/>
      <c r="M22" s="16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47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2:60" ht="15.75" x14ac:dyDescent="0.3">
      <c r="B23" s="113" t="s">
        <v>26</v>
      </c>
      <c r="C23" s="104">
        <v>440</v>
      </c>
      <c r="D23" s="104">
        <v>431.2</v>
      </c>
      <c r="E23" s="104">
        <v>396</v>
      </c>
      <c r="F23" s="104">
        <v>308</v>
      </c>
      <c r="G23" s="104">
        <v>294.79999999999995</v>
      </c>
      <c r="H23" s="104">
        <v>281.60000000000002</v>
      </c>
      <c r="I23" s="104">
        <v>268.39999999999998</v>
      </c>
      <c r="J23" s="104">
        <v>246.4</v>
      </c>
      <c r="K23" s="57"/>
      <c r="L23" s="58"/>
      <c r="M23" s="16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7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2:60" ht="15.75" thickBot="1" x14ac:dyDescent="0.3">
      <c r="B24" s="114"/>
      <c r="C24" s="115"/>
      <c r="D24" s="115"/>
      <c r="E24" s="115"/>
      <c r="F24" s="115"/>
      <c r="G24" s="115"/>
      <c r="H24" s="115"/>
      <c r="I24" s="115"/>
      <c r="J24" s="115"/>
      <c r="K24" s="59"/>
      <c r="L24" s="60"/>
      <c r="M24" s="16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2:60" ht="15.75" thickBot="1" x14ac:dyDescent="0.3">
      <c r="B25" s="116"/>
      <c r="C25" s="116"/>
      <c r="D25" s="116"/>
      <c r="E25" s="117"/>
      <c r="F25" s="117"/>
      <c r="G25" s="117"/>
      <c r="H25" s="117"/>
      <c r="I25" s="117"/>
      <c r="J25" s="117"/>
      <c r="K25" s="61"/>
      <c r="L25" s="62"/>
      <c r="M25" s="17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2:60" x14ac:dyDescent="0.25">
      <c r="B26" s="118" t="s">
        <v>228</v>
      </c>
      <c r="C26" s="119"/>
      <c r="D26" s="119"/>
      <c r="E26" s="120"/>
      <c r="F26" s="120"/>
      <c r="G26" s="120"/>
      <c r="H26" s="120"/>
      <c r="I26" s="120"/>
      <c r="J26" s="120"/>
      <c r="K26" s="65"/>
      <c r="L26" s="46"/>
      <c r="M26" s="16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47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2:60" ht="12.75" customHeight="1" thickBot="1" x14ac:dyDescent="0.3">
      <c r="B27" s="103" t="s">
        <v>28</v>
      </c>
      <c r="C27" s="104">
        <v>600</v>
      </c>
      <c r="D27" s="104">
        <f t="shared" ref="D27:J32" si="4">$C27-$C27*D$4</f>
        <v>588</v>
      </c>
      <c r="E27" s="104">
        <f t="shared" si="4"/>
        <v>540</v>
      </c>
      <c r="F27" s="104">
        <f t="shared" si="4"/>
        <v>420</v>
      </c>
      <c r="G27" s="104">
        <f t="shared" si="4"/>
        <v>402</v>
      </c>
      <c r="H27" s="104">
        <f t="shared" si="4"/>
        <v>384</v>
      </c>
      <c r="I27" s="104">
        <f t="shared" si="4"/>
        <v>366</v>
      </c>
      <c r="J27" s="105">
        <f t="shared" si="4"/>
        <v>336.00000000000006</v>
      </c>
      <c r="K27" s="48"/>
      <c r="L27" s="173" t="s">
        <v>179</v>
      </c>
      <c r="M27" s="163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2:60" ht="15.75" thickBot="1" x14ac:dyDescent="0.3">
      <c r="B28" s="103" t="s">
        <v>29</v>
      </c>
      <c r="C28" s="104">
        <v>600</v>
      </c>
      <c r="D28" s="104">
        <f t="shared" si="4"/>
        <v>588</v>
      </c>
      <c r="E28" s="104">
        <f t="shared" si="4"/>
        <v>540</v>
      </c>
      <c r="F28" s="104">
        <f t="shared" si="4"/>
        <v>420</v>
      </c>
      <c r="G28" s="104">
        <f t="shared" si="4"/>
        <v>402</v>
      </c>
      <c r="H28" s="104">
        <f t="shared" si="4"/>
        <v>384</v>
      </c>
      <c r="I28" s="104">
        <f t="shared" si="4"/>
        <v>366</v>
      </c>
      <c r="J28" s="105">
        <f t="shared" si="4"/>
        <v>336.00000000000006</v>
      </c>
      <c r="K28" s="48"/>
      <c r="L28" s="173"/>
      <c r="M28" s="163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2:60" ht="15.75" thickBot="1" x14ac:dyDescent="0.3">
      <c r="B29" s="103" t="s">
        <v>30</v>
      </c>
      <c r="C29" s="104">
        <v>600</v>
      </c>
      <c r="D29" s="104">
        <f t="shared" si="4"/>
        <v>588</v>
      </c>
      <c r="E29" s="104">
        <f t="shared" si="4"/>
        <v>540</v>
      </c>
      <c r="F29" s="104">
        <f t="shared" si="4"/>
        <v>420</v>
      </c>
      <c r="G29" s="104">
        <f t="shared" si="4"/>
        <v>402</v>
      </c>
      <c r="H29" s="104">
        <f t="shared" si="4"/>
        <v>384</v>
      </c>
      <c r="I29" s="104">
        <f t="shared" si="4"/>
        <v>366</v>
      </c>
      <c r="J29" s="105">
        <f t="shared" si="4"/>
        <v>336.00000000000006</v>
      </c>
      <c r="K29" s="48"/>
      <c r="L29" s="173"/>
      <c r="M29" s="163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2:60" ht="15.75" thickBot="1" x14ac:dyDescent="0.3">
      <c r="B30" s="103" t="s">
        <v>31</v>
      </c>
      <c r="C30" s="104">
        <v>600</v>
      </c>
      <c r="D30" s="104">
        <f t="shared" si="4"/>
        <v>588</v>
      </c>
      <c r="E30" s="104">
        <f t="shared" si="4"/>
        <v>540</v>
      </c>
      <c r="F30" s="104">
        <f t="shared" si="4"/>
        <v>420</v>
      </c>
      <c r="G30" s="104">
        <f t="shared" si="4"/>
        <v>402</v>
      </c>
      <c r="H30" s="104">
        <f t="shared" si="4"/>
        <v>384</v>
      </c>
      <c r="I30" s="104">
        <f t="shared" si="4"/>
        <v>366</v>
      </c>
      <c r="J30" s="105">
        <f t="shared" si="4"/>
        <v>336.00000000000006</v>
      </c>
      <c r="K30" s="48"/>
      <c r="L30" s="173"/>
      <c r="M30" s="163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2:60" ht="15.75" thickBot="1" x14ac:dyDescent="0.3">
      <c r="B31" s="103" t="s">
        <v>32</v>
      </c>
      <c r="C31" s="104">
        <v>600</v>
      </c>
      <c r="D31" s="104">
        <f t="shared" si="4"/>
        <v>588</v>
      </c>
      <c r="E31" s="104">
        <f t="shared" si="4"/>
        <v>540</v>
      </c>
      <c r="F31" s="104">
        <f t="shared" si="4"/>
        <v>420</v>
      </c>
      <c r="G31" s="104">
        <f t="shared" si="4"/>
        <v>402</v>
      </c>
      <c r="H31" s="104">
        <f t="shared" si="4"/>
        <v>384</v>
      </c>
      <c r="I31" s="104">
        <f t="shared" si="4"/>
        <v>366</v>
      </c>
      <c r="J31" s="105">
        <f t="shared" si="4"/>
        <v>336.00000000000006</v>
      </c>
      <c r="K31" s="48"/>
      <c r="L31" s="173"/>
      <c r="M31" s="163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2:60" ht="15.75" thickBot="1" x14ac:dyDescent="0.3">
      <c r="B32" s="106" t="s">
        <v>33</v>
      </c>
      <c r="C32" s="107">
        <v>600</v>
      </c>
      <c r="D32" s="107">
        <f t="shared" si="4"/>
        <v>588</v>
      </c>
      <c r="E32" s="107">
        <f t="shared" si="4"/>
        <v>540</v>
      </c>
      <c r="F32" s="107">
        <f t="shared" si="4"/>
        <v>420</v>
      </c>
      <c r="G32" s="107">
        <f t="shared" si="4"/>
        <v>402</v>
      </c>
      <c r="H32" s="107">
        <f t="shared" si="4"/>
        <v>384</v>
      </c>
      <c r="I32" s="107">
        <f t="shared" si="4"/>
        <v>366</v>
      </c>
      <c r="J32" s="108">
        <f t="shared" si="4"/>
        <v>336.00000000000006</v>
      </c>
      <c r="K32" s="50"/>
      <c r="L32" s="173"/>
      <c r="M32" s="163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2:60" ht="16.5" thickBot="1" x14ac:dyDescent="0.35">
      <c r="B33" s="121"/>
      <c r="C33" s="122"/>
      <c r="D33" s="122"/>
      <c r="E33" s="122"/>
      <c r="F33" s="122"/>
      <c r="G33" s="122"/>
      <c r="H33" s="122"/>
      <c r="I33" s="122"/>
      <c r="J33" s="122"/>
      <c r="K33" s="66"/>
      <c r="L33" s="67"/>
      <c r="M33" s="163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2:60" x14ac:dyDescent="0.25">
      <c r="B34" s="118" t="s">
        <v>227</v>
      </c>
      <c r="C34" s="119"/>
      <c r="D34" s="119"/>
      <c r="E34" s="120"/>
      <c r="F34" s="120"/>
      <c r="G34" s="120"/>
      <c r="H34" s="120"/>
      <c r="I34" s="120"/>
      <c r="J34" s="120"/>
      <c r="K34" s="65"/>
      <c r="L34" s="46"/>
      <c r="M34" s="163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2:60" ht="15.75" x14ac:dyDescent="0.3">
      <c r="B35" s="103" t="s">
        <v>34</v>
      </c>
      <c r="C35" s="104">
        <v>700</v>
      </c>
      <c r="D35" s="104">
        <f>$C35-C35*D$4</f>
        <v>686</v>
      </c>
      <c r="E35" s="104">
        <f>$C35-D35*E$4</f>
        <v>631.4</v>
      </c>
      <c r="F35" s="104">
        <v>630</v>
      </c>
      <c r="G35" s="104">
        <v>603</v>
      </c>
      <c r="H35" s="104">
        <v>576</v>
      </c>
      <c r="I35" s="104">
        <v>549</v>
      </c>
      <c r="J35" s="105">
        <v>504</v>
      </c>
      <c r="K35" s="48"/>
      <c r="L35" s="49"/>
      <c r="M35" s="163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2:60" ht="15.75" x14ac:dyDescent="0.3">
      <c r="B36" s="103" t="s">
        <v>35</v>
      </c>
      <c r="C36" s="104">
        <v>700</v>
      </c>
      <c r="D36" s="104">
        <v>686</v>
      </c>
      <c r="E36" s="104">
        <v>631.4</v>
      </c>
      <c r="F36" s="104">
        <v>630</v>
      </c>
      <c r="G36" s="104">
        <v>603</v>
      </c>
      <c r="H36" s="104">
        <v>576</v>
      </c>
      <c r="I36" s="104">
        <v>549</v>
      </c>
      <c r="J36" s="105">
        <v>504</v>
      </c>
      <c r="K36" s="48"/>
      <c r="L36" s="49"/>
      <c r="M36" s="163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2:60" ht="15.75" x14ac:dyDescent="0.3">
      <c r="B37" s="103" t="s">
        <v>36</v>
      </c>
      <c r="C37" s="104">
        <v>700</v>
      </c>
      <c r="D37" s="104">
        <v>686</v>
      </c>
      <c r="E37" s="104">
        <v>631.4</v>
      </c>
      <c r="F37" s="104">
        <v>630</v>
      </c>
      <c r="G37" s="104">
        <v>603</v>
      </c>
      <c r="H37" s="104">
        <v>576</v>
      </c>
      <c r="I37" s="104">
        <v>549</v>
      </c>
      <c r="J37" s="105">
        <v>504</v>
      </c>
      <c r="K37" s="48"/>
      <c r="L37" s="49"/>
      <c r="M37" s="163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2:60" ht="15.75" x14ac:dyDescent="0.3">
      <c r="B38" s="103" t="s">
        <v>37</v>
      </c>
      <c r="C38" s="104">
        <v>700</v>
      </c>
      <c r="D38" s="104">
        <v>686</v>
      </c>
      <c r="E38" s="104">
        <v>631.4</v>
      </c>
      <c r="F38" s="104">
        <v>630</v>
      </c>
      <c r="G38" s="104">
        <v>603</v>
      </c>
      <c r="H38" s="104">
        <v>576</v>
      </c>
      <c r="I38" s="104">
        <v>549</v>
      </c>
      <c r="J38" s="105">
        <v>504</v>
      </c>
      <c r="K38" s="48"/>
      <c r="L38" s="49"/>
      <c r="M38" s="163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2:60" ht="15.75" x14ac:dyDescent="0.3">
      <c r="B39" s="103" t="s">
        <v>38</v>
      </c>
      <c r="C39" s="104">
        <v>700</v>
      </c>
      <c r="D39" s="104">
        <v>686</v>
      </c>
      <c r="E39" s="104">
        <v>631.4</v>
      </c>
      <c r="F39" s="104">
        <v>630</v>
      </c>
      <c r="G39" s="104">
        <v>603</v>
      </c>
      <c r="H39" s="104">
        <v>576</v>
      </c>
      <c r="I39" s="104">
        <v>549</v>
      </c>
      <c r="J39" s="105">
        <v>504</v>
      </c>
      <c r="K39" s="48"/>
      <c r="L39" s="49"/>
      <c r="M39" s="163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2:60" ht="15.75" x14ac:dyDescent="0.3">
      <c r="B40" s="103" t="s">
        <v>39</v>
      </c>
      <c r="C40" s="104">
        <v>700</v>
      </c>
      <c r="D40" s="104">
        <v>686</v>
      </c>
      <c r="E40" s="104">
        <v>631.4</v>
      </c>
      <c r="F40" s="104">
        <v>630</v>
      </c>
      <c r="G40" s="104">
        <v>603</v>
      </c>
      <c r="H40" s="104">
        <v>576</v>
      </c>
      <c r="I40" s="104">
        <v>549</v>
      </c>
      <c r="J40" s="105">
        <v>504</v>
      </c>
      <c r="K40" s="48"/>
      <c r="L40" s="49"/>
      <c r="M40" s="163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2:60" ht="15.75" x14ac:dyDescent="0.3">
      <c r="B41" s="103" t="s">
        <v>40</v>
      </c>
      <c r="C41" s="104">
        <v>700</v>
      </c>
      <c r="D41" s="104">
        <v>686</v>
      </c>
      <c r="E41" s="104">
        <v>631.4</v>
      </c>
      <c r="F41" s="104">
        <v>630</v>
      </c>
      <c r="G41" s="104">
        <v>603</v>
      </c>
      <c r="H41" s="104">
        <v>576</v>
      </c>
      <c r="I41" s="104">
        <v>549</v>
      </c>
      <c r="J41" s="105">
        <v>504</v>
      </c>
      <c r="K41" s="48"/>
      <c r="L41" s="49"/>
      <c r="M41" s="16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2:60" ht="15.75" x14ac:dyDescent="0.3">
      <c r="B42" s="103" t="s">
        <v>41</v>
      </c>
      <c r="C42" s="104">
        <v>700</v>
      </c>
      <c r="D42" s="104">
        <v>686</v>
      </c>
      <c r="E42" s="104">
        <v>631.4</v>
      </c>
      <c r="F42" s="104">
        <v>630</v>
      </c>
      <c r="G42" s="104">
        <v>603</v>
      </c>
      <c r="H42" s="104">
        <v>576</v>
      </c>
      <c r="I42" s="104">
        <v>549</v>
      </c>
      <c r="J42" s="104">
        <v>504</v>
      </c>
      <c r="K42" s="48"/>
      <c r="L42" s="49"/>
      <c r="M42" s="163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2:60" ht="16.5" thickBot="1" x14ac:dyDescent="0.35">
      <c r="B43" s="106" t="s">
        <v>48</v>
      </c>
      <c r="C43" s="107">
        <v>700</v>
      </c>
      <c r="D43" s="107">
        <v>686</v>
      </c>
      <c r="E43" s="107">
        <v>631.4</v>
      </c>
      <c r="F43" s="107">
        <v>630</v>
      </c>
      <c r="G43" s="107">
        <v>603</v>
      </c>
      <c r="H43" s="107">
        <v>576</v>
      </c>
      <c r="I43" s="107">
        <v>549</v>
      </c>
      <c r="J43" s="107">
        <v>504</v>
      </c>
      <c r="K43" s="50"/>
      <c r="L43" s="54"/>
      <c r="M43" s="163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</row>
    <row r="44" spans="2:60" ht="15.75" x14ac:dyDescent="0.3">
      <c r="B44" s="109" t="s">
        <v>42</v>
      </c>
      <c r="C44" s="110">
        <v>700</v>
      </c>
      <c r="D44" s="110">
        <v>686</v>
      </c>
      <c r="E44" s="110">
        <v>631.4</v>
      </c>
      <c r="F44" s="110">
        <v>630</v>
      </c>
      <c r="G44" s="110">
        <v>603</v>
      </c>
      <c r="H44" s="110">
        <v>576</v>
      </c>
      <c r="I44" s="110">
        <v>549</v>
      </c>
      <c r="J44" s="110">
        <v>504</v>
      </c>
      <c r="K44" s="52"/>
      <c r="L44" s="53"/>
      <c r="M44" s="163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2:60" ht="15.75" x14ac:dyDescent="0.3">
      <c r="B45" s="103" t="s">
        <v>43</v>
      </c>
      <c r="C45" s="104">
        <v>700</v>
      </c>
      <c r="D45" s="104">
        <v>686</v>
      </c>
      <c r="E45" s="104">
        <v>631.4</v>
      </c>
      <c r="F45" s="104">
        <v>630</v>
      </c>
      <c r="G45" s="104">
        <v>603</v>
      </c>
      <c r="H45" s="104">
        <v>576</v>
      </c>
      <c r="I45" s="104">
        <v>549</v>
      </c>
      <c r="J45" s="104">
        <v>504</v>
      </c>
      <c r="K45" s="48"/>
      <c r="L45" s="49"/>
      <c r="M45" s="163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2:60" ht="15.75" x14ac:dyDescent="0.3">
      <c r="B46" s="103" t="s">
        <v>44</v>
      </c>
      <c r="C46" s="104">
        <v>700</v>
      </c>
      <c r="D46" s="104">
        <v>686</v>
      </c>
      <c r="E46" s="104">
        <v>631.4</v>
      </c>
      <c r="F46" s="104">
        <v>630</v>
      </c>
      <c r="G46" s="104">
        <v>603</v>
      </c>
      <c r="H46" s="104">
        <v>576</v>
      </c>
      <c r="I46" s="104">
        <v>549</v>
      </c>
      <c r="J46" s="104">
        <v>504</v>
      </c>
      <c r="K46" s="48"/>
      <c r="L46" s="49"/>
      <c r="M46" s="163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2:60" ht="15.75" x14ac:dyDescent="0.3">
      <c r="B47" s="103" t="s">
        <v>45</v>
      </c>
      <c r="C47" s="104">
        <v>700</v>
      </c>
      <c r="D47" s="104">
        <v>686</v>
      </c>
      <c r="E47" s="104">
        <v>631.4</v>
      </c>
      <c r="F47" s="104">
        <v>630</v>
      </c>
      <c r="G47" s="104">
        <v>603</v>
      </c>
      <c r="H47" s="104">
        <v>576</v>
      </c>
      <c r="I47" s="104">
        <v>549</v>
      </c>
      <c r="J47" s="104">
        <v>504</v>
      </c>
      <c r="K47" s="48"/>
      <c r="L47" s="49"/>
      <c r="M47" s="163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2:60" ht="15.75" x14ac:dyDescent="0.3">
      <c r="B48" s="103" t="s">
        <v>46</v>
      </c>
      <c r="C48" s="104">
        <v>700</v>
      </c>
      <c r="D48" s="104">
        <v>686</v>
      </c>
      <c r="E48" s="104">
        <v>631.4</v>
      </c>
      <c r="F48" s="104">
        <v>630</v>
      </c>
      <c r="G48" s="104">
        <v>603</v>
      </c>
      <c r="H48" s="104">
        <v>576</v>
      </c>
      <c r="I48" s="104">
        <v>549</v>
      </c>
      <c r="J48" s="104">
        <v>504</v>
      </c>
      <c r="K48" s="48"/>
      <c r="L48" s="49"/>
      <c r="M48" s="163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2:60" ht="16.5" thickBot="1" x14ac:dyDescent="0.35">
      <c r="B49" s="106" t="s">
        <v>47</v>
      </c>
      <c r="C49" s="107">
        <v>700</v>
      </c>
      <c r="D49" s="107">
        <v>686</v>
      </c>
      <c r="E49" s="107">
        <v>631.4</v>
      </c>
      <c r="F49" s="107">
        <v>630</v>
      </c>
      <c r="G49" s="107">
        <v>603</v>
      </c>
      <c r="H49" s="107">
        <v>576</v>
      </c>
      <c r="I49" s="107">
        <v>549</v>
      </c>
      <c r="J49" s="107">
        <v>504</v>
      </c>
      <c r="K49" s="50"/>
      <c r="L49" s="54"/>
      <c r="M49" s="163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2:60" ht="15.75" x14ac:dyDescent="0.3">
      <c r="B50" s="111" t="s">
        <v>178</v>
      </c>
      <c r="C50" s="112">
        <v>700</v>
      </c>
      <c r="D50" s="112">
        <v>686</v>
      </c>
      <c r="E50" s="112">
        <v>631.4</v>
      </c>
      <c r="F50" s="112">
        <v>630</v>
      </c>
      <c r="G50" s="112">
        <v>603</v>
      </c>
      <c r="H50" s="112">
        <v>576</v>
      </c>
      <c r="I50" s="112">
        <v>549</v>
      </c>
      <c r="J50" s="123">
        <v>504</v>
      </c>
      <c r="K50" s="55"/>
      <c r="L50" s="56"/>
      <c r="M50" s="163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2:60" ht="15.75" x14ac:dyDescent="0.3">
      <c r="B51" s="103" t="s">
        <v>49</v>
      </c>
      <c r="C51" s="104">
        <v>700</v>
      </c>
      <c r="D51" s="104">
        <v>686</v>
      </c>
      <c r="E51" s="104">
        <v>631.4</v>
      </c>
      <c r="F51" s="104">
        <v>630</v>
      </c>
      <c r="G51" s="104">
        <v>603</v>
      </c>
      <c r="H51" s="104">
        <v>576</v>
      </c>
      <c r="I51" s="104">
        <v>549</v>
      </c>
      <c r="J51" s="105">
        <v>504</v>
      </c>
      <c r="K51" s="48"/>
      <c r="L51" s="49"/>
      <c r="M51" s="163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2:60" ht="15.75" x14ac:dyDescent="0.3">
      <c r="B52" s="103" t="s">
        <v>50</v>
      </c>
      <c r="C52" s="104">
        <v>700</v>
      </c>
      <c r="D52" s="104">
        <v>686</v>
      </c>
      <c r="E52" s="104">
        <v>631.4</v>
      </c>
      <c r="F52" s="104">
        <v>630</v>
      </c>
      <c r="G52" s="104">
        <v>603</v>
      </c>
      <c r="H52" s="104">
        <v>576</v>
      </c>
      <c r="I52" s="104">
        <v>549</v>
      </c>
      <c r="J52" s="105">
        <v>504</v>
      </c>
      <c r="K52" s="48"/>
      <c r="L52" s="49"/>
      <c r="M52" s="163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2:60" ht="15.75" x14ac:dyDescent="0.3">
      <c r="B53" s="103" t="s">
        <v>51</v>
      </c>
      <c r="C53" s="104">
        <v>700</v>
      </c>
      <c r="D53" s="104">
        <v>686</v>
      </c>
      <c r="E53" s="104">
        <v>631.4</v>
      </c>
      <c r="F53" s="104">
        <v>630</v>
      </c>
      <c r="G53" s="104">
        <v>603</v>
      </c>
      <c r="H53" s="104">
        <v>576</v>
      </c>
      <c r="I53" s="104">
        <v>549</v>
      </c>
      <c r="J53" s="105">
        <v>504</v>
      </c>
      <c r="K53" s="48"/>
      <c r="L53" s="49"/>
      <c r="M53" s="163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2:60" ht="15.75" x14ac:dyDescent="0.3">
      <c r="B54" s="103" t="s">
        <v>52</v>
      </c>
      <c r="C54" s="104">
        <v>700</v>
      </c>
      <c r="D54" s="104">
        <v>686</v>
      </c>
      <c r="E54" s="104">
        <v>631.4</v>
      </c>
      <c r="F54" s="104">
        <v>630</v>
      </c>
      <c r="G54" s="104">
        <v>603</v>
      </c>
      <c r="H54" s="104">
        <v>576</v>
      </c>
      <c r="I54" s="104">
        <v>549</v>
      </c>
      <c r="J54" s="105">
        <v>504</v>
      </c>
      <c r="K54" s="48"/>
      <c r="L54" s="49" t="s">
        <v>27</v>
      </c>
      <c r="M54" s="163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2:60" ht="15.75" x14ac:dyDescent="0.3">
      <c r="B55" s="103" t="s">
        <v>53</v>
      </c>
      <c r="C55" s="104">
        <v>700</v>
      </c>
      <c r="D55" s="104">
        <v>686</v>
      </c>
      <c r="E55" s="104">
        <v>631.4</v>
      </c>
      <c r="F55" s="104">
        <v>630</v>
      </c>
      <c r="G55" s="104">
        <v>603</v>
      </c>
      <c r="H55" s="104">
        <v>576</v>
      </c>
      <c r="I55" s="104">
        <v>549</v>
      </c>
      <c r="J55" s="105">
        <v>504</v>
      </c>
      <c r="K55" s="48"/>
      <c r="L55" s="49" t="s">
        <v>27</v>
      </c>
      <c r="M55" s="163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2:60" ht="15.75" x14ac:dyDescent="0.3">
      <c r="B56" s="103" t="s">
        <v>54</v>
      </c>
      <c r="C56" s="104">
        <v>700</v>
      </c>
      <c r="D56" s="104">
        <v>686</v>
      </c>
      <c r="E56" s="104">
        <v>631.4</v>
      </c>
      <c r="F56" s="104">
        <v>630</v>
      </c>
      <c r="G56" s="104">
        <v>603</v>
      </c>
      <c r="H56" s="104">
        <v>576</v>
      </c>
      <c r="I56" s="104">
        <v>549</v>
      </c>
      <c r="J56" s="105">
        <v>504</v>
      </c>
      <c r="K56" s="48"/>
      <c r="L56" s="49"/>
      <c r="M56" s="163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2:60" ht="15.75" x14ac:dyDescent="0.3">
      <c r="B57" s="103" t="s">
        <v>55</v>
      </c>
      <c r="C57" s="104">
        <v>700</v>
      </c>
      <c r="D57" s="104">
        <v>686</v>
      </c>
      <c r="E57" s="104">
        <v>631.4</v>
      </c>
      <c r="F57" s="104">
        <v>630</v>
      </c>
      <c r="G57" s="104">
        <v>603</v>
      </c>
      <c r="H57" s="104">
        <v>576</v>
      </c>
      <c r="I57" s="104">
        <v>549</v>
      </c>
      <c r="J57" s="105">
        <v>504</v>
      </c>
      <c r="K57" s="48"/>
      <c r="L57" s="49"/>
      <c r="M57" s="163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2:60" ht="16.5" thickBot="1" x14ac:dyDescent="0.35">
      <c r="B58" s="124" t="s">
        <v>56</v>
      </c>
      <c r="C58" s="125">
        <v>700</v>
      </c>
      <c r="D58" s="125">
        <v>686</v>
      </c>
      <c r="E58" s="125">
        <v>631.4</v>
      </c>
      <c r="F58" s="125">
        <v>630</v>
      </c>
      <c r="G58" s="125">
        <v>603</v>
      </c>
      <c r="H58" s="125">
        <v>576</v>
      </c>
      <c r="I58" s="125">
        <v>549</v>
      </c>
      <c r="J58" s="126">
        <v>504</v>
      </c>
      <c r="K58" s="68"/>
      <c r="L58" s="69"/>
      <c r="M58" s="163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2:60" ht="15.75" x14ac:dyDescent="0.3">
      <c r="B59" s="109" t="s">
        <v>57</v>
      </c>
      <c r="C59" s="110">
        <v>750</v>
      </c>
      <c r="D59" s="110">
        <f>$C59-C59*D$4</f>
        <v>735</v>
      </c>
      <c r="E59" s="110">
        <f>$C59-D59*E$4</f>
        <v>676.5</v>
      </c>
      <c r="F59" s="110">
        <v>665</v>
      </c>
      <c r="G59" s="110">
        <v>636.5</v>
      </c>
      <c r="H59" s="110">
        <v>608</v>
      </c>
      <c r="I59" s="110">
        <v>579.5</v>
      </c>
      <c r="J59" s="127">
        <v>532</v>
      </c>
      <c r="K59" s="52"/>
      <c r="L59" s="53"/>
      <c r="M59" s="163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2:60" ht="15.75" x14ac:dyDescent="0.3">
      <c r="B60" s="103" t="s">
        <v>58</v>
      </c>
      <c r="C60" s="104">
        <v>750</v>
      </c>
      <c r="D60" s="104">
        <v>735</v>
      </c>
      <c r="E60" s="104">
        <v>676.5</v>
      </c>
      <c r="F60" s="104">
        <v>665</v>
      </c>
      <c r="G60" s="104">
        <v>636.5</v>
      </c>
      <c r="H60" s="104">
        <v>608</v>
      </c>
      <c r="I60" s="104">
        <v>579.5</v>
      </c>
      <c r="J60" s="105">
        <v>532</v>
      </c>
      <c r="K60" s="48"/>
      <c r="L60" s="49"/>
      <c r="M60" s="163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2:60" ht="15.75" x14ac:dyDescent="0.3">
      <c r="B61" s="103" t="s">
        <v>59</v>
      </c>
      <c r="C61" s="104">
        <v>750</v>
      </c>
      <c r="D61" s="104">
        <v>735</v>
      </c>
      <c r="E61" s="104">
        <v>676.5</v>
      </c>
      <c r="F61" s="104">
        <v>665</v>
      </c>
      <c r="G61" s="104">
        <v>636.5</v>
      </c>
      <c r="H61" s="104">
        <v>608</v>
      </c>
      <c r="I61" s="104">
        <v>579.5</v>
      </c>
      <c r="J61" s="105">
        <v>532</v>
      </c>
      <c r="K61" s="48"/>
      <c r="L61" s="49"/>
      <c r="M61" s="163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2:60" ht="15.75" x14ac:dyDescent="0.3">
      <c r="B62" s="103" t="s">
        <v>60</v>
      </c>
      <c r="C62" s="104">
        <v>750</v>
      </c>
      <c r="D62" s="104">
        <v>735</v>
      </c>
      <c r="E62" s="104">
        <v>676.5</v>
      </c>
      <c r="F62" s="104">
        <v>665</v>
      </c>
      <c r="G62" s="104">
        <v>636.5</v>
      </c>
      <c r="H62" s="104">
        <v>608</v>
      </c>
      <c r="I62" s="104">
        <v>579.5</v>
      </c>
      <c r="J62" s="105">
        <v>532</v>
      </c>
      <c r="K62" s="48"/>
      <c r="L62" s="49"/>
      <c r="M62" s="163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2:60" ht="15.75" x14ac:dyDescent="0.3">
      <c r="B63" s="103" t="s">
        <v>61</v>
      </c>
      <c r="C63" s="104">
        <v>750</v>
      </c>
      <c r="D63" s="104">
        <v>735</v>
      </c>
      <c r="E63" s="104">
        <v>676.5</v>
      </c>
      <c r="F63" s="104">
        <v>665</v>
      </c>
      <c r="G63" s="104">
        <v>636.5</v>
      </c>
      <c r="H63" s="104">
        <v>608</v>
      </c>
      <c r="I63" s="104">
        <v>579.5</v>
      </c>
      <c r="J63" s="105">
        <v>532</v>
      </c>
      <c r="K63" s="48"/>
      <c r="L63" s="49" t="s">
        <v>19</v>
      </c>
      <c r="M63" s="163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2:60" ht="15.75" x14ac:dyDescent="0.3">
      <c r="B64" s="103" t="s">
        <v>62</v>
      </c>
      <c r="C64" s="104">
        <v>750</v>
      </c>
      <c r="D64" s="104">
        <v>735</v>
      </c>
      <c r="E64" s="104">
        <v>676.5</v>
      </c>
      <c r="F64" s="104">
        <v>665</v>
      </c>
      <c r="G64" s="104">
        <v>636.5</v>
      </c>
      <c r="H64" s="104">
        <v>608</v>
      </c>
      <c r="I64" s="104">
        <v>579.5</v>
      </c>
      <c r="J64" s="105">
        <v>532</v>
      </c>
      <c r="K64" s="48"/>
      <c r="L64" s="49" t="s">
        <v>19</v>
      </c>
      <c r="M64" s="163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2:60" ht="16.5" thickBot="1" x14ac:dyDescent="0.35">
      <c r="B65" s="106" t="s">
        <v>63</v>
      </c>
      <c r="C65" s="107">
        <v>750</v>
      </c>
      <c r="D65" s="107">
        <v>735</v>
      </c>
      <c r="E65" s="107">
        <v>676.5</v>
      </c>
      <c r="F65" s="107">
        <v>665</v>
      </c>
      <c r="G65" s="107">
        <v>636.5</v>
      </c>
      <c r="H65" s="107">
        <v>608</v>
      </c>
      <c r="I65" s="107">
        <v>579.5</v>
      </c>
      <c r="J65" s="108">
        <v>532</v>
      </c>
      <c r="K65" s="50"/>
      <c r="L65" s="54"/>
      <c r="M65" s="163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2:60" ht="15.75" x14ac:dyDescent="0.3">
      <c r="B66" s="111" t="s">
        <v>64</v>
      </c>
      <c r="C66" s="112">
        <v>750</v>
      </c>
      <c r="D66" s="112">
        <v>735</v>
      </c>
      <c r="E66" s="112">
        <v>676.5</v>
      </c>
      <c r="F66" s="112">
        <v>665</v>
      </c>
      <c r="G66" s="112">
        <v>636.5</v>
      </c>
      <c r="H66" s="112">
        <v>608</v>
      </c>
      <c r="I66" s="112">
        <v>579.5</v>
      </c>
      <c r="J66" s="123">
        <v>532</v>
      </c>
      <c r="K66" s="55"/>
      <c r="L66" s="56" t="s">
        <v>19</v>
      </c>
      <c r="M66" s="163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2:60" ht="15.75" x14ac:dyDescent="0.3">
      <c r="B67" s="103" t="s">
        <v>65</v>
      </c>
      <c r="C67" s="104">
        <v>750</v>
      </c>
      <c r="D67" s="104">
        <v>735</v>
      </c>
      <c r="E67" s="104">
        <v>676.5</v>
      </c>
      <c r="F67" s="104">
        <v>665</v>
      </c>
      <c r="G67" s="104">
        <v>636.5</v>
      </c>
      <c r="H67" s="104">
        <v>608</v>
      </c>
      <c r="I67" s="104">
        <v>579.5</v>
      </c>
      <c r="J67" s="105">
        <v>532</v>
      </c>
      <c r="K67" s="48"/>
      <c r="L67" s="49" t="s">
        <v>19</v>
      </c>
      <c r="M67" s="163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2:60" ht="15.75" x14ac:dyDescent="0.3">
      <c r="B68" s="103" t="s">
        <v>66</v>
      </c>
      <c r="C68" s="104">
        <v>750</v>
      </c>
      <c r="D68" s="104">
        <v>735</v>
      </c>
      <c r="E68" s="104">
        <v>676.5</v>
      </c>
      <c r="F68" s="104">
        <v>665</v>
      </c>
      <c r="G68" s="104">
        <v>636.5</v>
      </c>
      <c r="H68" s="104">
        <v>608</v>
      </c>
      <c r="I68" s="104">
        <v>579.5</v>
      </c>
      <c r="J68" s="105">
        <v>532</v>
      </c>
      <c r="K68" s="48"/>
      <c r="L68" s="49" t="s">
        <v>19</v>
      </c>
      <c r="M68" s="163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2:60" ht="15.75" x14ac:dyDescent="0.3">
      <c r="B69" s="103" t="s">
        <v>67</v>
      </c>
      <c r="C69" s="104">
        <v>750</v>
      </c>
      <c r="D69" s="104">
        <v>735</v>
      </c>
      <c r="E69" s="104">
        <v>676.5</v>
      </c>
      <c r="F69" s="104">
        <v>665</v>
      </c>
      <c r="G69" s="104">
        <v>636.5</v>
      </c>
      <c r="H69" s="104">
        <v>608</v>
      </c>
      <c r="I69" s="104">
        <v>579.5</v>
      </c>
      <c r="J69" s="105">
        <v>532</v>
      </c>
      <c r="K69" s="48"/>
      <c r="L69" s="49" t="s">
        <v>19</v>
      </c>
      <c r="M69" s="163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2:60" ht="15.75" x14ac:dyDescent="0.3">
      <c r="B70" s="103" t="s">
        <v>68</v>
      </c>
      <c r="C70" s="104">
        <v>750</v>
      </c>
      <c r="D70" s="104">
        <v>735</v>
      </c>
      <c r="E70" s="104">
        <v>676.5</v>
      </c>
      <c r="F70" s="104">
        <v>665</v>
      </c>
      <c r="G70" s="104">
        <v>636.5</v>
      </c>
      <c r="H70" s="104">
        <v>608</v>
      </c>
      <c r="I70" s="104">
        <v>579.5</v>
      </c>
      <c r="J70" s="105">
        <v>532</v>
      </c>
      <c r="K70" s="48"/>
      <c r="L70" s="49" t="s">
        <v>19</v>
      </c>
      <c r="M70" s="163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2:60" ht="15.75" x14ac:dyDescent="0.3">
      <c r="B71" s="103" t="s">
        <v>69</v>
      </c>
      <c r="C71" s="104">
        <v>750</v>
      </c>
      <c r="D71" s="104">
        <v>735</v>
      </c>
      <c r="E71" s="104">
        <v>676.5</v>
      </c>
      <c r="F71" s="104">
        <v>665</v>
      </c>
      <c r="G71" s="104">
        <v>636.5</v>
      </c>
      <c r="H71" s="104">
        <v>608</v>
      </c>
      <c r="I71" s="104">
        <v>579.5</v>
      </c>
      <c r="J71" s="105">
        <v>532</v>
      </c>
      <c r="K71" s="48"/>
      <c r="L71" s="49" t="s">
        <v>19</v>
      </c>
      <c r="M71" s="163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2:60" ht="15.75" x14ac:dyDescent="0.3">
      <c r="B72" s="103" t="s">
        <v>70</v>
      </c>
      <c r="C72" s="104">
        <v>750</v>
      </c>
      <c r="D72" s="104">
        <v>735</v>
      </c>
      <c r="E72" s="104">
        <v>676.5</v>
      </c>
      <c r="F72" s="104">
        <v>665</v>
      </c>
      <c r="G72" s="104">
        <v>636.5</v>
      </c>
      <c r="H72" s="104">
        <v>608</v>
      </c>
      <c r="I72" s="104">
        <v>579.5</v>
      </c>
      <c r="J72" s="105">
        <v>532</v>
      </c>
      <c r="K72" s="48"/>
      <c r="L72" s="49" t="s">
        <v>19</v>
      </c>
      <c r="M72" s="163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2:60" ht="16.5" thickBot="1" x14ac:dyDescent="0.35">
      <c r="B73" s="124" t="s">
        <v>71</v>
      </c>
      <c r="C73" s="125">
        <v>750</v>
      </c>
      <c r="D73" s="125">
        <v>735</v>
      </c>
      <c r="E73" s="125">
        <v>676.5</v>
      </c>
      <c r="F73" s="125">
        <v>665</v>
      </c>
      <c r="G73" s="125">
        <v>636.5</v>
      </c>
      <c r="H73" s="125">
        <v>608</v>
      </c>
      <c r="I73" s="125">
        <v>579.5</v>
      </c>
      <c r="J73" s="126">
        <v>532</v>
      </c>
      <c r="K73" s="68"/>
      <c r="L73" s="69"/>
      <c r="M73" s="163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2:60" ht="15.75" x14ac:dyDescent="0.3">
      <c r="B74" s="109" t="s">
        <v>72</v>
      </c>
      <c r="C74" s="110">
        <v>750</v>
      </c>
      <c r="D74" s="110">
        <v>735</v>
      </c>
      <c r="E74" s="110">
        <v>676.5</v>
      </c>
      <c r="F74" s="110">
        <v>665</v>
      </c>
      <c r="G74" s="110">
        <v>636.5</v>
      </c>
      <c r="H74" s="110">
        <v>608</v>
      </c>
      <c r="I74" s="110">
        <v>579.5</v>
      </c>
      <c r="J74" s="127">
        <v>532</v>
      </c>
      <c r="K74" s="52"/>
      <c r="L74" s="53"/>
      <c r="M74" s="163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2:60" ht="15.75" x14ac:dyDescent="0.3">
      <c r="B75" s="103" t="s">
        <v>73</v>
      </c>
      <c r="C75" s="104">
        <v>750</v>
      </c>
      <c r="D75" s="104">
        <v>735</v>
      </c>
      <c r="E75" s="104">
        <v>676.5</v>
      </c>
      <c r="F75" s="104">
        <v>665</v>
      </c>
      <c r="G75" s="104">
        <v>636.5</v>
      </c>
      <c r="H75" s="104">
        <v>608</v>
      </c>
      <c r="I75" s="104">
        <v>579.5</v>
      </c>
      <c r="J75" s="105">
        <v>532</v>
      </c>
      <c r="K75" s="48"/>
      <c r="L75" s="49"/>
      <c r="M75" s="163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2:60" ht="15.75" x14ac:dyDescent="0.3">
      <c r="B76" s="103" t="s">
        <v>74</v>
      </c>
      <c r="C76" s="104">
        <v>750</v>
      </c>
      <c r="D76" s="104">
        <v>735</v>
      </c>
      <c r="E76" s="104">
        <v>676.5</v>
      </c>
      <c r="F76" s="104">
        <v>665</v>
      </c>
      <c r="G76" s="104">
        <v>636.5</v>
      </c>
      <c r="H76" s="104">
        <v>608</v>
      </c>
      <c r="I76" s="104">
        <v>579.5</v>
      </c>
      <c r="J76" s="105">
        <v>532</v>
      </c>
      <c r="K76" s="48"/>
      <c r="L76" s="49"/>
      <c r="M76" s="163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2:60" ht="15.75" x14ac:dyDescent="0.3">
      <c r="B77" s="103" t="s">
        <v>75</v>
      </c>
      <c r="C77" s="104">
        <v>750</v>
      </c>
      <c r="D77" s="104">
        <v>735</v>
      </c>
      <c r="E77" s="104">
        <v>676.5</v>
      </c>
      <c r="F77" s="104">
        <v>665</v>
      </c>
      <c r="G77" s="104">
        <v>636.5</v>
      </c>
      <c r="H77" s="104">
        <v>608</v>
      </c>
      <c r="I77" s="104">
        <v>579.5</v>
      </c>
      <c r="J77" s="105">
        <v>532</v>
      </c>
      <c r="K77" s="48"/>
      <c r="L77" s="49"/>
      <c r="M77" s="163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2:60" ht="15.75" x14ac:dyDescent="0.3">
      <c r="B78" s="103" t="s">
        <v>76</v>
      </c>
      <c r="C78" s="104">
        <v>750</v>
      </c>
      <c r="D78" s="104">
        <v>735</v>
      </c>
      <c r="E78" s="104">
        <v>676.5</v>
      </c>
      <c r="F78" s="104">
        <v>665</v>
      </c>
      <c r="G78" s="104">
        <v>636.5</v>
      </c>
      <c r="H78" s="104">
        <v>608</v>
      </c>
      <c r="I78" s="104">
        <v>579.5</v>
      </c>
      <c r="J78" s="105">
        <v>532</v>
      </c>
      <c r="K78" s="48"/>
      <c r="L78" s="49"/>
      <c r="M78" s="163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2:60" ht="15.75" x14ac:dyDescent="0.3">
      <c r="B79" s="103" t="s">
        <v>77</v>
      </c>
      <c r="C79" s="104">
        <v>750</v>
      </c>
      <c r="D79" s="104">
        <v>735</v>
      </c>
      <c r="E79" s="104">
        <v>676.5</v>
      </c>
      <c r="F79" s="104">
        <v>665</v>
      </c>
      <c r="G79" s="104">
        <v>636.5</v>
      </c>
      <c r="H79" s="104">
        <v>608</v>
      </c>
      <c r="I79" s="104">
        <v>579.5</v>
      </c>
      <c r="J79" s="105">
        <v>532</v>
      </c>
      <c r="K79" s="48"/>
      <c r="L79" s="49"/>
      <c r="M79" s="163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2:60" ht="15.75" x14ac:dyDescent="0.3">
      <c r="B80" s="103" t="s">
        <v>78</v>
      </c>
      <c r="C80" s="104">
        <v>750</v>
      </c>
      <c r="D80" s="104">
        <v>735</v>
      </c>
      <c r="E80" s="104">
        <v>676.5</v>
      </c>
      <c r="F80" s="104">
        <v>665</v>
      </c>
      <c r="G80" s="104">
        <v>636.5</v>
      </c>
      <c r="H80" s="104">
        <v>608</v>
      </c>
      <c r="I80" s="104">
        <v>579.5</v>
      </c>
      <c r="J80" s="105">
        <v>532</v>
      </c>
      <c r="K80" s="48"/>
      <c r="L80" s="49"/>
      <c r="M80" s="163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2:60" ht="16.5" thickBot="1" x14ac:dyDescent="0.35">
      <c r="B81" s="106" t="s">
        <v>79</v>
      </c>
      <c r="C81" s="107">
        <v>750</v>
      </c>
      <c r="D81" s="107">
        <v>735</v>
      </c>
      <c r="E81" s="107">
        <v>676.5</v>
      </c>
      <c r="F81" s="107">
        <v>665</v>
      </c>
      <c r="G81" s="107">
        <v>636.5</v>
      </c>
      <c r="H81" s="107">
        <v>608</v>
      </c>
      <c r="I81" s="107">
        <v>579.5</v>
      </c>
      <c r="J81" s="108">
        <v>532</v>
      </c>
      <c r="K81" s="50"/>
      <c r="L81" s="54"/>
      <c r="M81" s="163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2:60" ht="15.75" x14ac:dyDescent="0.3">
      <c r="B82" s="109" t="s">
        <v>80</v>
      </c>
      <c r="C82" s="110">
        <v>700</v>
      </c>
      <c r="D82" s="110">
        <v>686</v>
      </c>
      <c r="E82" s="110">
        <v>631.4</v>
      </c>
      <c r="F82" s="110">
        <v>630</v>
      </c>
      <c r="G82" s="110">
        <v>603</v>
      </c>
      <c r="H82" s="110">
        <v>576</v>
      </c>
      <c r="I82" s="110">
        <v>549</v>
      </c>
      <c r="J82" s="127">
        <v>504</v>
      </c>
      <c r="K82" s="52"/>
      <c r="L82" s="53"/>
      <c r="M82" s="163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2:60" ht="15.75" x14ac:dyDescent="0.3">
      <c r="B83" s="103" t="s">
        <v>81</v>
      </c>
      <c r="C83" s="104">
        <v>700</v>
      </c>
      <c r="D83" s="104">
        <v>686</v>
      </c>
      <c r="E83" s="104">
        <v>631.4</v>
      </c>
      <c r="F83" s="104">
        <v>630</v>
      </c>
      <c r="G83" s="104">
        <v>603</v>
      </c>
      <c r="H83" s="104">
        <v>576</v>
      </c>
      <c r="I83" s="104">
        <v>549</v>
      </c>
      <c r="J83" s="105">
        <v>504</v>
      </c>
      <c r="K83" s="48"/>
      <c r="L83" s="49"/>
      <c r="M83" s="163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2:60" ht="15.75" x14ac:dyDescent="0.3">
      <c r="B84" s="103" t="s">
        <v>82</v>
      </c>
      <c r="C84" s="104">
        <v>700</v>
      </c>
      <c r="D84" s="104">
        <v>686</v>
      </c>
      <c r="E84" s="104">
        <v>631.4</v>
      </c>
      <c r="F84" s="104">
        <v>630</v>
      </c>
      <c r="G84" s="104">
        <v>603</v>
      </c>
      <c r="H84" s="104">
        <v>576</v>
      </c>
      <c r="I84" s="104">
        <v>549</v>
      </c>
      <c r="J84" s="105">
        <v>504</v>
      </c>
      <c r="K84" s="48"/>
      <c r="L84" s="49"/>
      <c r="M84" s="163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2:60" ht="15.75" x14ac:dyDescent="0.3">
      <c r="B85" s="103" t="s">
        <v>83</v>
      </c>
      <c r="C85" s="104">
        <v>700</v>
      </c>
      <c r="D85" s="104">
        <v>686</v>
      </c>
      <c r="E85" s="104">
        <v>631.4</v>
      </c>
      <c r="F85" s="104">
        <v>630</v>
      </c>
      <c r="G85" s="104">
        <v>603</v>
      </c>
      <c r="H85" s="104">
        <v>576</v>
      </c>
      <c r="I85" s="104">
        <v>549</v>
      </c>
      <c r="J85" s="105">
        <v>504</v>
      </c>
      <c r="K85" s="48"/>
      <c r="L85" s="49"/>
      <c r="M85" s="163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2:60" ht="15.75" x14ac:dyDescent="0.3">
      <c r="B86" s="103" t="s">
        <v>84</v>
      </c>
      <c r="C86" s="104">
        <v>700</v>
      </c>
      <c r="D86" s="104">
        <v>686</v>
      </c>
      <c r="E86" s="104">
        <v>631.4</v>
      </c>
      <c r="F86" s="104">
        <v>630</v>
      </c>
      <c r="G86" s="104">
        <v>603</v>
      </c>
      <c r="H86" s="104">
        <v>576</v>
      </c>
      <c r="I86" s="104">
        <v>549</v>
      </c>
      <c r="J86" s="105">
        <v>504</v>
      </c>
      <c r="K86" s="48"/>
      <c r="L86" s="49"/>
      <c r="M86" s="163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2:60" ht="15.75" x14ac:dyDescent="0.3">
      <c r="B87" s="103" t="s">
        <v>85</v>
      </c>
      <c r="C87" s="104">
        <v>700</v>
      </c>
      <c r="D87" s="104">
        <v>686</v>
      </c>
      <c r="E87" s="104">
        <v>631.4</v>
      </c>
      <c r="F87" s="104">
        <v>630</v>
      </c>
      <c r="G87" s="104">
        <v>603</v>
      </c>
      <c r="H87" s="104">
        <v>576</v>
      </c>
      <c r="I87" s="104">
        <v>549</v>
      </c>
      <c r="J87" s="105">
        <v>504</v>
      </c>
      <c r="K87" s="48"/>
      <c r="L87" s="49"/>
      <c r="M87" s="163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2:60" ht="15.75" x14ac:dyDescent="0.3">
      <c r="B88" s="103" t="s">
        <v>86</v>
      </c>
      <c r="C88" s="104">
        <v>700</v>
      </c>
      <c r="D88" s="104">
        <v>686</v>
      </c>
      <c r="E88" s="104">
        <v>631.4</v>
      </c>
      <c r="F88" s="104">
        <v>630</v>
      </c>
      <c r="G88" s="104">
        <v>603</v>
      </c>
      <c r="H88" s="104">
        <v>576</v>
      </c>
      <c r="I88" s="104">
        <v>549</v>
      </c>
      <c r="J88" s="105">
        <v>504</v>
      </c>
      <c r="K88" s="48"/>
      <c r="L88" s="49"/>
      <c r="M88" s="163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2:60" ht="16.5" thickBot="1" x14ac:dyDescent="0.35">
      <c r="B89" s="106" t="s">
        <v>87</v>
      </c>
      <c r="C89" s="107">
        <v>700</v>
      </c>
      <c r="D89" s="107">
        <v>686</v>
      </c>
      <c r="E89" s="107">
        <v>631.4</v>
      </c>
      <c r="F89" s="107">
        <v>630</v>
      </c>
      <c r="G89" s="107">
        <v>603</v>
      </c>
      <c r="H89" s="107">
        <v>576</v>
      </c>
      <c r="I89" s="107">
        <v>549</v>
      </c>
      <c r="J89" s="108">
        <v>504</v>
      </c>
      <c r="K89" s="50"/>
      <c r="L89" s="54"/>
      <c r="M89" s="163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2:60" ht="15.75" x14ac:dyDescent="0.3">
      <c r="B90" s="111" t="s">
        <v>88</v>
      </c>
      <c r="C90" s="112">
        <v>700</v>
      </c>
      <c r="D90" s="112">
        <v>686</v>
      </c>
      <c r="E90" s="112">
        <v>631.4</v>
      </c>
      <c r="F90" s="112">
        <v>630</v>
      </c>
      <c r="G90" s="112">
        <v>603</v>
      </c>
      <c r="H90" s="112">
        <v>576</v>
      </c>
      <c r="I90" s="112">
        <v>549</v>
      </c>
      <c r="J90" s="123">
        <v>504</v>
      </c>
      <c r="K90" s="55"/>
      <c r="L90" s="56"/>
      <c r="M90" s="163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2:60" ht="15.75" x14ac:dyDescent="0.3">
      <c r="B91" s="103" t="s">
        <v>89</v>
      </c>
      <c r="C91" s="104">
        <v>700</v>
      </c>
      <c r="D91" s="104">
        <v>686</v>
      </c>
      <c r="E91" s="104">
        <v>631.4</v>
      </c>
      <c r="F91" s="104">
        <v>630</v>
      </c>
      <c r="G91" s="104">
        <v>603</v>
      </c>
      <c r="H91" s="104">
        <v>576</v>
      </c>
      <c r="I91" s="104">
        <v>549</v>
      </c>
      <c r="J91" s="105">
        <v>504</v>
      </c>
      <c r="K91" s="48"/>
      <c r="L91" s="49"/>
      <c r="M91" s="163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2:60" ht="15.75" x14ac:dyDescent="0.3">
      <c r="B92" s="103" t="s">
        <v>90</v>
      </c>
      <c r="C92" s="104">
        <v>700</v>
      </c>
      <c r="D92" s="104">
        <v>686</v>
      </c>
      <c r="E92" s="104">
        <v>631.4</v>
      </c>
      <c r="F92" s="104">
        <v>630</v>
      </c>
      <c r="G92" s="104">
        <v>603</v>
      </c>
      <c r="H92" s="104">
        <v>576</v>
      </c>
      <c r="I92" s="104">
        <v>549</v>
      </c>
      <c r="J92" s="105">
        <v>504</v>
      </c>
      <c r="K92" s="48"/>
      <c r="L92" s="49"/>
      <c r="M92" s="163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2:60" ht="15.75" x14ac:dyDescent="0.3">
      <c r="B93" s="103" t="s">
        <v>91</v>
      </c>
      <c r="C93" s="104">
        <v>700</v>
      </c>
      <c r="D93" s="104">
        <v>686</v>
      </c>
      <c r="E93" s="104">
        <v>631.4</v>
      </c>
      <c r="F93" s="104">
        <v>630</v>
      </c>
      <c r="G93" s="104">
        <v>603</v>
      </c>
      <c r="H93" s="104">
        <v>576</v>
      </c>
      <c r="I93" s="104">
        <v>549</v>
      </c>
      <c r="J93" s="105">
        <v>504</v>
      </c>
      <c r="K93" s="48"/>
      <c r="L93" s="49"/>
      <c r="M93" s="163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2:60" ht="15.75" x14ac:dyDescent="0.3">
      <c r="B94" s="103" t="s">
        <v>92</v>
      </c>
      <c r="C94" s="104">
        <v>700</v>
      </c>
      <c r="D94" s="104">
        <v>686</v>
      </c>
      <c r="E94" s="104">
        <v>631.4</v>
      </c>
      <c r="F94" s="104">
        <v>630</v>
      </c>
      <c r="G94" s="104">
        <v>603</v>
      </c>
      <c r="H94" s="104">
        <v>576</v>
      </c>
      <c r="I94" s="104">
        <v>549</v>
      </c>
      <c r="J94" s="105">
        <v>504</v>
      </c>
      <c r="K94" s="48"/>
      <c r="L94" s="49"/>
      <c r="M94" s="163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2:60" ht="15.75" x14ac:dyDescent="0.3">
      <c r="B95" s="103" t="s">
        <v>93</v>
      </c>
      <c r="C95" s="104">
        <v>700</v>
      </c>
      <c r="D95" s="104">
        <v>686</v>
      </c>
      <c r="E95" s="104">
        <v>631.4</v>
      </c>
      <c r="F95" s="104">
        <v>630</v>
      </c>
      <c r="G95" s="104">
        <v>603</v>
      </c>
      <c r="H95" s="104">
        <v>576</v>
      </c>
      <c r="I95" s="104">
        <v>549</v>
      </c>
      <c r="J95" s="105">
        <v>504</v>
      </c>
      <c r="K95" s="48"/>
      <c r="L95" s="49"/>
      <c r="M95" s="163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2:60" ht="15.75" x14ac:dyDescent="0.3">
      <c r="B96" s="103" t="s">
        <v>94</v>
      </c>
      <c r="C96" s="104">
        <v>700</v>
      </c>
      <c r="D96" s="104">
        <v>686</v>
      </c>
      <c r="E96" s="104">
        <v>631.4</v>
      </c>
      <c r="F96" s="104">
        <v>630</v>
      </c>
      <c r="G96" s="104">
        <v>603</v>
      </c>
      <c r="H96" s="104">
        <v>576</v>
      </c>
      <c r="I96" s="104">
        <v>549</v>
      </c>
      <c r="J96" s="105">
        <v>504</v>
      </c>
      <c r="K96" s="48"/>
      <c r="L96" s="49"/>
      <c r="M96" s="163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2:60" ht="16.5" thickBot="1" x14ac:dyDescent="0.35">
      <c r="B97" s="124" t="s">
        <v>95</v>
      </c>
      <c r="C97" s="125">
        <v>700</v>
      </c>
      <c r="D97" s="125">
        <v>686</v>
      </c>
      <c r="E97" s="125">
        <v>631.4</v>
      </c>
      <c r="F97" s="125">
        <v>630</v>
      </c>
      <c r="G97" s="125">
        <v>603</v>
      </c>
      <c r="H97" s="125">
        <v>576</v>
      </c>
      <c r="I97" s="125">
        <v>549</v>
      </c>
      <c r="J97" s="126">
        <v>504</v>
      </c>
      <c r="K97" s="68"/>
      <c r="L97" s="69"/>
      <c r="M97" s="163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2:60" ht="15.75" x14ac:dyDescent="0.3">
      <c r="B98" s="109" t="s">
        <v>96</v>
      </c>
      <c r="C98" s="110">
        <v>700</v>
      </c>
      <c r="D98" s="110">
        <v>686</v>
      </c>
      <c r="E98" s="110">
        <v>631.4</v>
      </c>
      <c r="F98" s="110">
        <v>630</v>
      </c>
      <c r="G98" s="110">
        <v>603</v>
      </c>
      <c r="H98" s="110">
        <v>576</v>
      </c>
      <c r="I98" s="110">
        <v>549</v>
      </c>
      <c r="J98" s="127">
        <v>504</v>
      </c>
      <c r="K98" s="52"/>
      <c r="L98" s="53"/>
      <c r="M98" s="163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2:60" ht="15.75" x14ac:dyDescent="0.3">
      <c r="B99" s="103" t="s">
        <v>97</v>
      </c>
      <c r="C99" s="104">
        <v>700</v>
      </c>
      <c r="D99" s="104">
        <v>686</v>
      </c>
      <c r="E99" s="104">
        <v>631.4</v>
      </c>
      <c r="F99" s="104">
        <v>630</v>
      </c>
      <c r="G99" s="104">
        <v>603</v>
      </c>
      <c r="H99" s="104">
        <v>576</v>
      </c>
      <c r="I99" s="104">
        <v>549</v>
      </c>
      <c r="J99" s="105">
        <v>504</v>
      </c>
      <c r="K99" s="48"/>
      <c r="L99" s="49"/>
      <c r="M99" s="163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2:60" ht="15.75" x14ac:dyDescent="0.3">
      <c r="B100" s="103" t="s">
        <v>98</v>
      </c>
      <c r="C100" s="104">
        <v>700</v>
      </c>
      <c r="D100" s="104">
        <v>686</v>
      </c>
      <c r="E100" s="104">
        <v>631.4</v>
      </c>
      <c r="F100" s="104">
        <v>630</v>
      </c>
      <c r="G100" s="104">
        <v>603</v>
      </c>
      <c r="H100" s="104">
        <v>576</v>
      </c>
      <c r="I100" s="104">
        <v>549</v>
      </c>
      <c r="J100" s="105">
        <v>504</v>
      </c>
      <c r="K100" s="48"/>
      <c r="L100" s="49"/>
      <c r="M100" s="163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2:60" ht="15.75" x14ac:dyDescent="0.3">
      <c r="B101" s="103" t="s">
        <v>99</v>
      </c>
      <c r="C101" s="104">
        <v>700</v>
      </c>
      <c r="D101" s="104">
        <v>686</v>
      </c>
      <c r="E101" s="104">
        <v>631.4</v>
      </c>
      <c r="F101" s="104">
        <v>630</v>
      </c>
      <c r="G101" s="104">
        <v>603</v>
      </c>
      <c r="H101" s="104">
        <v>576</v>
      </c>
      <c r="I101" s="104">
        <v>549</v>
      </c>
      <c r="J101" s="105">
        <v>504</v>
      </c>
      <c r="K101" s="48"/>
      <c r="L101" s="49"/>
      <c r="M101" s="163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2:60" ht="15.75" x14ac:dyDescent="0.3">
      <c r="B102" s="103" t="s">
        <v>100</v>
      </c>
      <c r="C102" s="104">
        <v>700</v>
      </c>
      <c r="D102" s="104">
        <v>686</v>
      </c>
      <c r="E102" s="104">
        <v>631.4</v>
      </c>
      <c r="F102" s="104">
        <v>630</v>
      </c>
      <c r="G102" s="104">
        <v>603</v>
      </c>
      <c r="H102" s="104">
        <v>576</v>
      </c>
      <c r="I102" s="104">
        <v>549</v>
      </c>
      <c r="J102" s="105">
        <v>504</v>
      </c>
      <c r="K102" s="48"/>
      <c r="L102" s="49"/>
      <c r="M102" s="163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2:60" ht="15.75" x14ac:dyDescent="0.3">
      <c r="B103" s="103" t="s">
        <v>101</v>
      </c>
      <c r="C103" s="104">
        <v>700</v>
      </c>
      <c r="D103" s="104">
        <v>686</v>
      </c>
      <c r="E103" s="104">
        <v>631.4</v>
      </c>
      <c r="F103" s="104">
        <v>630</v>
      </c>
      <c r="G103" s="104">
        <v>603</v>
      </c>
      <c r="H103" s="104">
        <v>576</v>
      </c>
      <c r="I103" s="104">
        <v>549</v>
      </c>
      <c r="J103" s="105">
        <v>504</v>
      </c>
      <c r="K103" s="48"/>
      <c r="L103" s="49"/>
      <c r="M103" s="163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2:60" ht="15.75" x14ac:dyDescent="0.3">
      <c r="B104" s="103" t="s">
        <v>102</v>
      </c>
      <c r="C104" s="104">
        <v>700</v>
      </c>
      <c r="D104" s="104">
        <v>686</v>
      </c>
      <c r="E104" s="104">
        <v>631.4</v>
      </c>
      <c r="F104" s="104">
        <v>630</v>
      </c>
      <c r="G104" s="104">
        <v>603</v>
      </c>
      <c r="H104" s="104">
        <v>576</v>
      </c>
      <c r="I104" s="104">
        <v>549</v>
      </c>
      <c r="J104" s="105">
        <v>504</v>
      </c>
      <c r="K104" s="48"/>
      <c r="L104" s="49"/>
      <c r="M104" s="163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2:60" ht="16.5" thickBot="1" x14ac:dyDescent="0.35">
      <c r="B105" s="106" t="s">
        <v>103</v>
      </c>
      <c r="C105" s="107">
        <v>700</v>
      </c>
      <c r="D105" s="107">
        <v>686</v>
      </c>
      <c r="E105" s="107">
        <v>631.4</v>
      </c>
      <c r="F105" s="107">
        <v>630</v>
      </c>
      <c r="G105" s="107">
        <v>603</v>
      </c>
      <c r="H105" s="107">
        <v>576</v>
      </c>
      <c r="I105" s="107">
        <v>549</v>
      </c>
      <c r="J105" s="108">
        <v>504</v>
      </c>
      <c r="K105" s="50"/>
      <c r="L105" s="54"/>
      <c r="M105" s="163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2:60" x14ac:dyDescent="0.25">
      <c r="B106" s="118" t="s">
        <v>229</v>
      </c>
      <c r="C106" s="119"/>
      <c r="D106" s="119"/>
      <c r="E106" s="120"/>
      <c r="F106" s="120"/>
      <c r="G106" s="120"/>
      <c r="H106" s="120"/>
      <c r="I106" s="120"/>
      <c r="J106" s="120"/>
      <c r="K106" s="65"/>
      <c r="L106" s="46"/>
      <c r="M106" s="163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2:60" ht="15.75" x14ac:dyDescent="0.3">
      <c r="B107" s="128" t="s">
        <v>104</v>
      </c>
      <c r="C107" s="129">
        <v>800</v>
      </c>
      <c r="D107" s="129">
        <f t="shared" ref="D107:J130" si="5">$C107-$C107*D$4</f>
        <v>784</v>
      </c>
      <c r="E107" s="129">
        <f t="shared" si="5"/>
        <v>720</v>
      </c>
      <c r="F107" s="129">
        <f t="shared" si="5"/>
        <v>560</v>
      </c>
      <c r="G107" s="129">
        <f t="shared" si="5"/>
        <v>536</v>
      </c>
      <c r="H107" s="129">
        <f t="shared" si="5"/>
        <v>512</v>
      </c>
      <c r="I107" s="129">
        <f t="shared" si="5"/>
        <v>488</v>
      </c>
      <c r="J107" s="129">
        <f t="shared" si="5"/>
        <v>448.00000000000006</v>
      </c>
      <c r="K107" s="70"/>
      <c r="L107" s="56"/>
      <c r="M107" s="163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2:60" ht="15.75" x14ac:dyDescent="0.3">
      <c r="B108" s="124" t="s">
        <v>105</v>
      </c>
      <c r="C108" s="125">
        <v>800</v>
      </c>
      <c r="D108" s="125">
        <f t="shared" si="5"/>
        <v>784</v>
      </c>
      <c r="E108" s="125">
        <f t="shared" si="5"/>
        <v>720</v>
      </c>
      <c r="F108" s="125">
        <f t="shared" si="5"/>
        <v>560</v>
      </c>
      <c r="G108" s="125">
        <f t="shared" si="5"/>
        <v>536</v>
      </c>
      <c r="H108" s="125">
        <f t="shared" si="5"/>
        <v>512</v>
      </c>
      <c r="I108" s="125">
        <f t="shared" si="5"/>
        <v>488</v>
      </c>
      <c r="J108" s="126">
        <f t="shared" si="5"/>
        <v>448.00000000000006</v>
      </c>
      <c r="K108" s="68"/>
      <c r="L108" s="49"/>
      <c r="M108" s="163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2:60" ht="15.75" x14ac:dyDescent="0.3">
      <c r="B109" s="124" t="s">
        <v>106</v>
      </c>
      <c r="C109" s="125">
        <v>800</v>
      </c>
      <c r="D109" s="125">
        <f t="shared" si="5"/>
        <v>784</v>
      </c>
      <c r="E109" s="125">
        <f t="shared" si="5"/>
        <v>720</v>
      </c>
      <c r="F109" s="125">
        <f t="shared" si="5"/>
        <v>560</v>
      </c>
      <c r="G109" s="125">
        <f t="shared" si="5"/>
        <v>536</v>
      </c>
      <c r="H109" s="125">
        <f t="shared" si="5"/>
        <v>512</v>
      </c>
      <c r="I109" s="125">
        <f t="shared" si="5"/>
        <v>488</v>
      </c>
      <c r="J109" s="126">
        <f t="shared" si="5"/>
        <v>448.00000000000006</v>
      </c>
      <c r="K109" s="68"/>
      <c r="L109" s="49"/>
      <c r="M109" s="163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2:60" ht="16.5" thickBot="1" x14ac:dyDescent="0.35">
      <c r="B110" s="106" t="s">
        <v>107</v>
      </c>
      <c r="C110" s="107">
        <v>850</v>
      </c>
      <c r="D110" s="107">
        <f t="shared" si="5"/>
        <v>833</v>
      </c>
      <c r="E110" s="107">
        <f t="shared" si="5"/>
        <v>765</v>
      </c>
      <c r="F110" s="107">
        <f t="shared" si="5"/>
        <v>595</v>
      </c>
      <c r="G110" s="107">
        <f t="shared" si="5"/>
        <v>569.5</v>
      </c>
      <c r="H110" s="107">
        <f t="shared" si="5"/>
        <v>544</v>
      </c>
      <c r="I110" s="107">
        <f t="shared" si="5"/>
        <v>518.5</v>
      </c>
      <c r="J110" s="108">
        <f t="shared" si="5"/>
        <v>476.00000000000006</v>
      </c>
      <c r="K110" s="50"/>
      <c r="L110" s="54"/>
      <c r="M110" s="163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2:60" ht="15.75" x14ac:dyDescent="0.3">
      <c r="B111" s="128" t="s">
        <v>108</v>
      </c>
      <c r="C111" s="129">
        <v>800</v>
      </c>
      <c r="D111" s="129">
        <f t="shared" si="5"/>
        <v>784</v>
      </c>
      <c r="E111" s="129">
        <f t="shared" si="5"/>
        <v>720</v>
      </c>
      <c r="F111" s="129">
        <f t="shared" si="5"/>
        <v>560</v>
      </c>
      <c r="G111" s="129">
        <f t="shared" si="5"/>
        <v>536</v>
      </c>
      <c r="H111" s="129">
        <f t="shared" si="5"/>
        <v>512</v>
      </c>
      <c r="I111" s="129">
        <f t="shared" si="5"/>
        <v>488</v>
      </c>
      <c r="J111" s="130">
        <f t="shared" si="5"/>
        <v>448.00000000000006</v>
      </c>
      <c r="K111" s="70"/>
      <c r="L111" s="56"/>
      <c r="M111" s="163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2:60" ht="16.5" thickBot="1" x14ac:dyDescent="0.35">
      <c r="B112" s="124" t="s">
        <v>109</v>
      </c>
      <c r="C112" s="125">
        <v>800</v>
      </c>
      <c r="D112" s="125">
        <f t="shared" si="5"/>
        <v>784</v>
      </c>
      <c r="E112" s="125">
        <f t="shared" si="5"/>
        <v>720</v>
      </c>
      <c r="F112" s="125">
        <f t="shared" si="5"/>
        <v>560</v>
      </c>
      <c r="G112" s="125">
        <f t="shared" si="5"/>
        <v>536</v>
      </c>
      <c r="H112" s="125">
        <f t="shared" si="5"/>
        <v>512</v>
      </c>
      <c r="I112" s="125">
        <f t="shared" si="5"/>
        <v>488</v>
      </c>
      <c r="J112" s="126">
        <f t="shared" si="5"/>
        <v>448.00000000000006</v>
      </c>
      <c r="K112" s="68"/>
      <c r="L112" s="69"/>
      <c r="M112" s="163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2:60" ht="15.75" x14ac:dyDescent="0.3">
      <c r="B113" s="131" t="s">
        <v>110</v>
      </c>
      <c r="C113" s="132">
        <f>C121+50</f>
        <v>800</v>
      </c>
      <c r="D113" s="132">
        <f t="shared" si="5"/>
        <v>784</v>
      </c>
      <c r="E113" s="132">
        <f t="shared" si="5"/>
        <v>720</v>
      </c>
      <c r="F113" s="132">
        <f t="shared" si="5"/>
        <v>560</v>
      </c>
      <c r="G113" s="132">
        <f t="shared" si="5"/>
        <v>536</v>
      </c>
      <c r="H113" s="132">
        <f t="shared" si="5"/>
        <v>512</v>
      </c>
      <c r="I113" s="132">
        <f t="shared" si="5"/>
        <v>488</v>
      </c>
      <c r="J113" s="133">
        <f t="shared" si="5"/>
        <v>448.00000000000006</v>
      </c>
      <c r="K113" s="71"/>
      <c r="L113" s="53"/>
      <c r="M113" s="163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2:60" ht="15.75" x14ac:dyDescent="0.3">
      <c r="B114" s="124" t="s">
        <v>111</v>
      </c>
      <c r="C114" s="125">
        <v>800</v>
      </c>
      <c r="D114" s="125">
        <f t="shared" si="5"/>
        <v>784</v>
      </c>
      <c r="E114" s="125">
        <f t="shared" si="5"/>
        <v>720</v>
      </c>
      <c r="F114" s="125">
        <f t="shared" si="5"/>
        <v>560</v>
      </c>
      <c r="G114" s="125">
        <f t="shared" si="5"/>
        <v>536</v>
      </c>
      <c r="H114" s="125">
        <f t="shared" si="5"/>
        <v>512</v>
      </c>
      <c r="I114" s="125">
        <f t="shared" si="5"/>
        <v>488</v>
      </c>
      <c r="J114" s="126">
        <f t="shared" si="5"/>
        <v>448.00000000000006</v>
      </c>
      <c r="K114" s="68"/>
      <c r="L114" s="49"/>
      <c r="M114" s="163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2:60" ht="15.75" x14ac:dyDescent="0.3">
      <c r="B115" s="124" t="s">
        <v>112</v>
      </c>
      <c r="C115" s="125">
        <v>800</v>
      </c>
      <c r="D115" s="125">
        <f t="shared" si="5"/>
        <v>784</v>
      </c>
      <c r="E115" s="125">
        <f t="shared" si="5"/>
        <v>720</v>
      </c>
      <c r="F115" s="125">
        <f t="shared" si="5"/>
        <v>560</v>
      </c>
      <c r="G115" s="125">
        <f t="shared" si="5"/>
        <v>536</v>
      </c>
      <c r="H115" s="125">
        <f t="shared" si="5"/>
        <v>512</v>
      </c>
      <c r="I115" s="125">
        <f t="shared" si="5"/>
        <v>488</v>
      </c>
      <c r="J115" s="126">
        <f t="shared" si="5"/>
        <v>448.00000000000006</v>
      </c>
      <c r="K115" s="68"/>
      <c r="L115" s="49"/>
      <c r="M115" s="163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2:60" ht="15.75" x14ac:dyDescent="0.3">
      <c r="B116" s="124" t="s">
        <v>113</v>
      </c>
      <c r="C116" s="125">
        <v>800</v>
      </c>
      <c r="D116" s="125">
        <f t="shared" si="5"/>
        <v>784</v>
      </c>
      <c r="E116" s="125">
        <f t="shared" si="5"/>
        <v>720</v>
      </c>
      <c r="F116" s="125">
        <f t="shared" si="5"/>
        <v>560</v>
      </c>
      <c r="G116" s="125">
        <f t="shared" si="5"/>
        <v>536</v>
      </c>
      <c r="H116" s="125">
        <f t="shared" si="5"/>
        <v>512</v>
      </c>
      <c r="I116" s="125">
        <f t="shared" si="5"/>
        <v>488</v>
      </c>
      <c r="J116" s="126">
        <f t="shared" si="5"/>
        <v>448.00000000000006</v>
      </c>
      <c r="K116" s="68"/>
      <c r="L116" s="49"/>
      <c r="M116" s="163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2:60" ht="16.5" thickBot="1" x14ac:dyDescent="0.35">
      <c r="B117" s="106" t="s">
        <v>114</v>
      </c>
      <c r="C117" s="107">
        <v>850</v>
      </c>
      <c r="D117" s="107">
        <f t="shared" si="5"/>
        <v>833</v>
      </c>
      <c r="E117" s="107">
        <f t="shared" si="5"/>
        <v>765</v>
      </c>
      <c r="F117" s="107">
        <f t="shared" si="5"/>
        <v>595</v>
      </c>
      <c r="G117" s="107">
        <f t="shared" si="5"/>
        <v>569.5</v>
      </c>
      <c r="H117" s="107">
        <f t="shared" si="5"/>
        <v>544</v>
      </c>
      <c r="I117" s="107">
        <f t="shared" si="5"/>
        <v>518.5</v>
      </c>
      <c r="J117" s="108">
        <f t="shared" si="5"/>
        <v>476.00000000000006</v>
      </c>
      <c r="K117" s="50"/>
      <c r="L117" s="54"/>
      <c r="M117" s="163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2:60" ht="15.75" x14ac:dyDescent="0.3">
      <c r="B118" s="131" t="s">
        <v>315</v>
      </c>
      <c r="C118" s="132">
        <v>800</v>
      </c>
      <c r="D118" s="132">
        <f t="shared" si="5"/>
        <v>784</v>
      </c>
      <c r="E118" s="132">
        <f t="shared" si="5"/>
        <v>720</v>
      </c>
      <c r="F118" s="132">
        <f t="shared" si="5"/>
        <v>560</v>
      </c>
      <c r="G118" s="132">
        <f t="shared" si="5"/>
        <v>536</v>
      </c>
      <c r="H118" s="132">
        <f t="shared" si="5"/>
        <v>512</v>
      </c>
      <c r="I118" s="132">
        <f t="shared" si="5"/>
        <v>488</v>
      </c>
      <c r="J118" s="133">
        <f t="shared" si="5"/>
        <v>448.00000000000006</v>
      </c>
      <c r="K118" s="71"/>
      <c r="L118" s="53"/>
      <c r="M118" s="163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2:60" ht="15.75" x14ac:dyDescent="0.3">
      <c r="B119" s="124" t="s">
        <v>316</v>
      </c>
      <c r="C119" s="125">
        <v>800</v>
      </c>
      <c r="D119" s="125">
        <f t="shared" si="5"/>
        <v>784</v>
      </c>
      <c r="E119" s="125">
        <f t="shared" si="5"/>
        <v>720</v>
      </c>
      <c r="F119" s="125">
        <f t="shared" si="5"/>
        <v>560</v>
      </c>
      <c r="G119" s="125">
        <f t="shared" si="5"/>
        <v>536</v>
      </c>
      <c r="H119" s="125">
        <f t="shared" si="5"/>
        <v>512</v>
      </c>
      <c r="I119" s="125">
        <f t="shared" si="5"/>
        <v>488</v>
      </c>
      <c r="J119" s="126">
        <f t="shared" si="5"/>
        <v>448.00000000000006</v>
      </c>
      <c r="K119" s="68"/>
      <c r="L119" s="49"/>
      <c r="M119" s="163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2:60" ht="16.5" thickBot="1" x14ac:dyDescent="0.35">
      <c r="B120" s="124" t="s">
        <v>317</v>
      </c>
      <c r="C120" s="125">
        <v>800</v>
      </c>
      <c r="D120" s="125">
        <f t="shared" si="5"/>
        <v>784</v>
      </c>
      <c r="E120" s="125">
        <f t="shared" si="5"/>
        <v>720</v>
      </c>
      <c r="F120" s="125">
        <f t="shared" si="5"/>
        <v>560</v>
      </c>
      <c r="G120" s="125">
        <f t="shared" si="5"/>
        <v>536</v>
      </c>
      <c r="H120" s="125">
        <f t="shared" si="5"/>
        <v>512</v>
      </c>
      <c r="I120" s="125">
        <f t="shared" si="5"/>
        <v>488</v>
      </c>
      <c r="J120" s="126">
        <f t="shared" si="5"/>
        <v>448.00000000000006</v>
      </c>
      <c r="K120" s="68"/>
      <c r="L120" s="49"/>
      <c r="M120" s="163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2:60" ht="15.75" x14ac:dyDescent="0.3">
      <c r="B121" s="131" t="s">
        <v>115</v>
      </c>
      <c r="C121" s="132">
        <v>750</v>
      </c>
      <c r="D121" s="132">
        <f t="shared" si="5"/>
        <v>735</v>
      </c>
      <c r="E121" s="132">
        <f t="shared" si="5"/>
        <v>675</v>
      </c>
      <c r="F121" s="132">
        <f t="shared" si="5"/>
        <v>525</v>
      </c>
      <c r="G121" s="132">
        <f t="shared" si="5"/>
        <v>502.5</v>
      </c>
      <c r="H121" s="132">
        <f t="shared" si="5"/>
        <v>480</v>
      </c>
      <c r="I121" s="132">
        <f t="shared" si="5"/>
        <v>457.5</v>
      </c>
      <c r="J121" s="133">
        <f t="shared" si="5"/>
        <v>420.00000000000006</v>
      </c>
      <c r="K121" s="71"/>
      <c r="L121" s="53"/>
      <c r="M121" s="163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2:60" ht="15.75" x14ac:dyDescent="0.3">
      <c r="B122" s="124" t="s">
        <v>116</v>
      </c>
      <c r="C122" s="125">
        <v>750</v>
      </c>
      <c r="D122" s="125">
        <f t="shared" si="5"/>
        <v>735</v>
      </c>
      <c r="E122" s="125">
        <f t="shared" si="5"/>
        <v>675</v>
      </c>
      <c r="F122" s="125">
        <f t="shared" si="5"/>
        <v>525</v>
      </c>
      <c r="G122" s="125">
        <f t="shared" si="5"/>
        <v>502.5</v>
      </c>
      <c r="H122" s="125">
        <f t="shared" si="5"/>
        <v>480</v>
      </c>
      <c r="I122" s="125">
        <f t="shared" si="5"/>
        <v>457.5</v>
      </c>
      <c r="J122" s="126">
        <f t="shared" si="5"/>
        <v>420.00000000000006</v>
      </c>
      <c r="K122" s="68"/>
      <c r="L122" s="49"/>
      <c r="M122" s="163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2:60" ht="15.75" x14ac:dyDescent="0.3">
      <c r="B123" s="124" t="s">
        <v>117</v>
      </c>
      <c r="C123" s="125">
        <v>750</v>
      </c>
      <c r="D123" s="125">
        <f t="shared" si="5"/>
        <v>735</v>
      </c>
      <c r="E123" s="125">
        <f t="shared" si="5"/>
        <v>675</v>
      </c>
      <c r="F123" s="125">
        <f t="shared" si="5"/>
        <v>525</v>
      </c>
      <c r="G123" s="125">
        <f t="shared" si="5"/>
        <v>502.5</v>
      </c>
      <c r="H123" s="125">
        <f t="shared" si="5"/>
        <v>480</v>
      </c>
      <c r="I123" s="125">
        <f t="shared" si="5"/>
        <v>457.5</v>
      </c>
      <c r="J123" s="126">
        <f t="shared" si="5"/>
        <v>420.00000000000006</v>
      </c>
      <c r="K123" s="68"/>
      <c r="L123" s="49"/>
      <c r="M123" s="163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2:60" ht="15.75" x14ac:dyDescent="0.3">
      <c r="B124" s="124" t="s">
        <v>118</v>
      </c>
      <c r="C124" s="125">
        <v>750</v>
      </c>
      <c r="D124" s="125">
        <f t="shared" si="5"/>
        <v>735</v>
      </c>
      <c r="E124" s="125">
        <f t="shared" si="5"/>
        <v>675</v>
      </c>
      <c r="F124" s="125">
        <f t="shared" si="5"/>
        <v>525</v>
      </c>
      <c r="G124" s="125">
        <f t="shared" si="5"/>
        <v>502.5</v>
      </c>
      <c r="H124" s="125">
        <f t="shared" si="5"/>
        <v>480</v>
      </c>
      <c r="I124" s="125">
        <f t="shared" si="5"/>
        <v>457.5</v>
      </c>
      <c r="J124" s="126">
        <f t="shared" si="5"/>
        <v>420.00000000000006</v>
      </c>
      <c r="K124" s="68"/>
      <c r="L124" s="49"/>
      <c r="M124" s="163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2:60" ht="16.5" thickBot="1" x14ac:dyDescent="0.35">
      <c r="B125" s="106" t="s">
        <v>119</v>
      </c>
      <c r="C125" s="107">
        <v>750</v>
      </c>
      <c r="D125" s="107">
        <f t="shared" si="5"/>
        <v>735</v>
      </c>
      <c r="E125" s="107">
        <f t="shared" si="5"/>
        <v>675</v>
      </c>
      <c r="F125" s="107">
        <f t="shared" si="5"/>
        <v>525</v>
      </c>
      <c r="G125" s="107">
        <f t="shared" si="5"/>
        <v>502.5</v>
      </c>
      <c r="H125" s="107">
        <f t="shared" si="5"/>
        <v>480</v>
      </c>
      <c r="I125" s="107">
        <f t="shared" si="5"/>
        <v>457.5</v>
      </c>
      <c r="J125" s="108">
        <f t="shared" si="5"/>
        <v>420.00000000000006</v>
      </c>
      <c r="K125" s="50"/>
      <c r="L125" s="54"/>
      <c r="M125" s="163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2:60" ht="15.75" x14ac:dyDescent="0.3">
      <c r="B126" s="128" t="s">
        <v>120</v>
      </c>
      <c r="C126" s="129">
        <v>750</v>
      </c>
      <c r="D126" s="129">
        <f t="shared" si="5"/>
        <v>735</v>
      </c>
      <c r="E126" s="129">
        <f t="shared" si="5"/>
        <v>675</v>
      </c>
      <c r="F126" s="129">
        <f t="shared" si="5"/>
        <v>525</v>
      </c>
      <c r="G126" s="129">
        <f t="shared" si="5"/>
        <v>502.5</v>
      </c>
      <c r="H126" s="129">
        <f t="shared" si="5"/>
        <v>480</v>
      </c>
      <c r="I126" s="129">
        <f t="shared" si="5"/>
        <v>457.5</v>
      </c>
      <c r="J126" s="130">
        <f t="shared" si="5"/>
        <v>420.00000000000006</v>
      </c>
      <c r="K126" s="70"/>
      <c r="L126" s="56"/>
      <c r="M126" s="16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2:60" ht="15.75" x14ac:dyDescent="0.3">
      <c r="B127" s="124" t="s">
        <v>121</v>
      </c>
      <c r="C127" s="125">
        <v>750</v>
      </c>
      <c r="D127" s="125">
        <f t="shared" si="5"/>
        <v>735</v>
      </c>
      <c r="E127" s="125">
        <f t="shared" si="5"/>
        <v>675</v>
      </c>
      <c r="F127" s="125">
        <f t="shared" si="5"/>
        <v>525</v>
      </c>
      <c r="G127" s="125">
        <f t="shared" si="5"/>
        <v>502.5</v>
      </c>
      <c r="H127" s="125">
        <f t="shared" si="5"/>
        <v>480</v>
      </c>
      <c r="I127" s="125">
        <f t="shared" si="5"/>
        <v>457.5</v>
      </c>
      <c r="J127" s="126">
        <f t="shared" si="5"/>
        <v>420.00000000000006</v>
      </c>
      <c r="K127" s="68"/>
      <c r="L127" s="49"/>
      <c r="M127" s="163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2:60" ht="16.5" thickBot="1" x14ac:dyDescent="0.35">
      <c r="B128" s="124" t="s">
        <v>122</v>
      </c>
      <c r="C128" s="125">
        <v>750</v>
      </c>
      <c r="D128" s="125">
        <f t="shared" si="5"/>
        <v>735</v>
      </c>
      <c r="E128" s="125">
        <f t="shared" si="5"/>
        <v>675</v>
      </c>
      <c r="F128" s="125">
        <f t="shared" si="5"/>
        <v>525</v>
      </c>
      <c r="G128" s="125">
        <f t="shared" si="5"/>
        <v>502.5</v>
      </c>
      <c r="H128" s="125">
        <f t="shared" si="5"/>
        <v>480</v>
      </c>
      <c r="I128" s="125">
        <f t="shared" si="5"/>
        <v>457.5</v>
      </c>
      <c r="J128" s="126">
        <f t="shared" si="5"/>
        <v>420.00000000000006</v>
      </c>
      <c r="K128" s="68"/>
      <c r="L128" s="49"/>
      <c r="M128" s="163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2:60" x14ac:dyDescent="0.25">
      <c r="B129" s="118" t="s">
        <v>243</v>
      </c>
      <c r="C129" s="119"/>
      <c r="D129" s="119"/>
      <c r="E129" s="120"/>
      <c r="F129" s="120"/>
      <c r="G129" s="120"/>
      <c r="H129" s="120"/>
      <c r="I129" s="120"/>
      <c r="J129" s="120"/>
      <c r="K129" s="65"/>
      <c r="L129" s="46"/>
      <c r="M129" s="163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2:60" ht="15.75" x14ac:dyDescent="0.3">
      <c r="B130" s="124" t="s">
        <v>244</v>
      </c>
      <c r="C130" s="125">
        <v>400</v>
      </c>
      <c r="D130" s="125">
        <f t="shared" si="5"/>
        <v>392</v>
      </c>
      <c r="E130" s="125">
        <f t="shared" si="5"/>
        <v>360</v>
      </c>
      <c r="F130" s="125">
        <f t="shared" si="5"/>
        <v>280</v>
      </c>
      <c r="G130" s="125">
        <f t="shared" si="5"/>
        <v>268</v>
      </c>
      <c r="H130" s="125">
        <f t="shared" si="5"/>
        <v>256</v>
      </c>
      <c r="I130" s="125">
        <f t="shared" si="5"/>
        <v>244</v>
      </c>
      <c r="J130" s="126">
        <f t="shared" si="5"/>
        <v>224.00000000000003</v>
      </c>
      <c r="K130" s="68"/>
      <c r="L130" s="49" t="s">
        <v>27</v>
      </c>
      <c r="M130" s="163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2:60" ht="15.75" x14ac:dyDescent="0.3">
      <c r="B131" s="124" t="s">
        <v>245</v>
      </c>
      <c r="C131" s="125">
        <v>400</v>
      </c>
      <c r="D131" s="125">
        <f t="shared" ref="D131:J141" si="6">$C131-$C131*D$4</f>
        <v>392</v>
      </c>
      <c r="E131" s="125">
        <f t="shared" si="6"/>
        <v>360</v>
      </c>
      <c r="F131" s="125">
        <f t="shared" si="6"/>
        <v>280</v>
      </c>
      <c r="G131" s="125">
        <f t="shared" si="6"/>
        <v>268</v>
      </c>
      <c r="H131" s="125">
        <f t="shared" si="6"/>
        <v>256</v>
      </c>
      <c r="I131" s="125">
        <f t="shared" si="6"/>
        <v>244</v>
      </c>
      <c r="J131" s="126">
        <f t="shared" si="6"/>
        <v>224.00000000000003</v>
      </c>
      <c r="K131" s="68"/>
      <c r="L131" s="49" t="s">
        <v>27</v>
      </c>
      <c r="M131" s="163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2:60" ht="15.75" x14ac:dyDescent="0.3">
      <c r="B132" s="124" t="s">
        <v>246</v>
      </c>
      <c r="C132" s="125">
        <v>350</v>
      </c>
      <c r="D132" s="125">
        <f t="shared" si="6"/>
        <v>343</v>
      </c>
      <c r="E132" s="125">
        <f t="shared" si="6"/>
        <v>315</v>
      </c>
      <c r="F132" s="125">
        <f t="shared" si="6"/>
        <v>245</v>
      </c>
      <c r="G132" s="125">
        <f t="shared" si="6"/>
        <v>234.5</v>
      </c>
      <c r="H132" s="125">
        <f t="shared" si="6"/>
        <v>224</v>
      </c>
      <c r="I132" s="125">
        <f t="shared" si="6"/>
        <v>213.5</v>
      </c>
      <c r="J132" s="126">
        <f t="shared" si="6"/>
        <v>196.00000000000003</v>
      </c>
      <c r="K132" s="68"/>
      <c r="L132" s="49" t="s">
        <v>27</v>
      </c>
      <c r="M132" s="163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2:60" ht="16.5" thickBot="1" x14ac:dyDescent="0.35">
      <c r="B133" s="124" t="s">
        <v>247</v>
      </c>
      <c r="C133" s="125">
        <v>350</v>
      </c>
      <c r="D133" s="125">
        <f t="shared" si="6"/>
        <v>343</v>
      </c>
      <c r="E133" s="125">
        <f t="shared" si="6"/>
        <v>315</v>
      </c>
      <c r="F133" s="125">
        <f t="shared" si="6"/>
        <v>245</v>
      </c>
      <c r="G133" s="125">
        <f t="shared" si="6"/>
        <v>234.5</v>
      </c>
      <c r="H133" s="125">
        <f t="shared" si="6"/>
        <v>224</v>
      </c>
      <c r="I133" s="125">
        <f t="shared" si="6"/>
        <v>213.5</v>
      </c>
      <c r="J133" s="126">
        <f t="shared" si="6"/>
        <v>196.00000000000003</v>
      </c>
      <c r="K133" s="68"/>
      <c r="L133" s="49" t="s">
        <v>27</v>
      </c>
      <c r="M133" s="163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2:60" x14ac:dyDescent="0.25">
      <c r="B134" s="118" t="s">
        <v>248</v>
      </c>
      <c r="C134" s="119"/>
      <c r="D134" s="119"/>
      <c r="E134" s="120"/>
      <c r="F134" s="120"/>
      <c r="G134" s="120"/>
      <c r="H134" s="120"/>
      <c r="I134" s="120"/>
      <c r="J134" s="120"/>
      <c r="K134" s="65"/>
      <c r="L134" s="46"/>
      <c r="M134" s="163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2:60" ht="15.75" x14ac:dyDescent="0.3">
      <c r="B135" s="124" t="s">
        <v>249</v>
      </c>
      <c r="C135" s="125">
        <v>360</v>
      </c>
      <c r="D135" s="125">
        <f t="shared" si="6"/>
        <v>352.8</v>
      </c>
      <c r="E135" s="125">
        <f t="shared" si="6"/>
        <v>324</v>
      </c>
      <c r="F135" s="125">
        <f t="shared" si="6"/>
        <v>252</v>
      </c>
      <c r="G135" s="125">
        <f t="shared" si="6"/>
        <v>241.20000000000002</v>
      </c>
      <c r="H135" s="125">
        <f t="shared" si="6"/>
        <v>230.4</v>
      </c>
      <c r="I135" s="125">
        <f t="shared" si="6"/>
        <v>219.6</v>
      </c>
      <c r="J135" s="126">
        <f t="shared" si="6"/>
        <v>201.60000000000002</v>
      </c>
      <c r="K135" s="68"/>
      <c r="L135" s="49"/>
      <c r="M135" s="163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2:60" ht="15.75" x14ac:dyDescent="0.3">
      <c r="B136" s="124" t="s">
        <v>250</v>
      </c>
      <c r="C136" s="125">
        <v>360</v>
      </c>
      <c r="D136" s="125">
        <f t="shared" si="6"/>
        <v>352.8</v>
      </c>
      <c r="E136" s="125">
        <f t="shared" si="6"/>
        <v>324</v>
      </c>
      <c r="F136" s="125">
        <f t="shared" si="6"/>
        <v>252</v>
      </c>
      <c r="G136" s="125">
        <f t="shared" si="6"/>
        <v>241.20000000000002</v>
      </c>
      <c r="H136" s="125">
        <f t="shared" si="6"/>
        <v>230.4</v>
      </c>
      <c r="I136" s="125">
        <f t="shared" si="6"/>
        <v>219.6</v>
      </c>
      <c r="J136" s="126">
        <f t="shared" si="6"/>
        <v>201.60000000000002</v>
      </c>
      <c r="K136" s="68"/>
      <c r="L136" s="49"/>
      <c r="M136" s="163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2:60" ht="15.75" x14ac:dyDescent="0.3">
      <c r="B137" s="124" t="s">
        <v>251</v>
      </c>
      <c r="C137" s="125">
        <v>360</v>
      </c>
      <c r="D137" s="125">
        <f t="shared" si="6"/>
        <v>352.8</v>
      </c>
      <c r="E137" s="125">
        <f t="shared" si="6"/>
        <v>324</v>
      </c>
      <c r="F137" s="125">
        <f t="shared" si="6"/>
        <v>252</v>
      </c>
      <c r="G137" s="125">
        <f t="shared" si="6"/>
        <v>241.20000000000002</v>
      </c>
      <c r="H137" s="125">
        <f t="shared" si="6"/>
        <v>230.4</v>
      </c>
      <c r="I137" s="125">
        <f t="shared" si="6"/>
        <v>219.6</v>
      </c>
      <c r="J137" s="126">
        <f t="shared" si="6"/>
        <v>201.60000000000002</v>
      </c>
      <c r="K137" s="68"/>
      <c r="L137" s="49"/>
      <c r="M137" s="163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2:60" ht="15.75" x14ac:dyDescent="0.3">
      <c r="B138" s="124" t="s">
        <v>252</v>
      </c>
      <c r="C138" s="125">
        <v>360</v>
      </c>
      <c r="D138" s="125">
        <f t="shared" si="6"/>
        <v>352.8</v>
      </c>
      <c r="E138" s="125">
        <f t="shared" si="6"/>
        <v>324</v>
      </c>
      <c r="F138" s="125">
        <f t="shared" si="6"/>
        <v>252</v>
      </c>
      <c r="G138" s="125">
        <f t="shared" si="6"/>
        <v>241.20000000000002</v>
      </c>
      <c r="H138" s="125">
        <f t="shared" si="6"/>
        <v>230.4</v>
      </c>
      <c r="I138" s="125">
        <f t="shared" si="6"/>
        <v>219.6</v>
      </c>
      <c r="J138" s="126">
        <f t="shared" si="6"/>
        <v>201.60000000000002</v>
      </c>
      <c r="K138" s="68"/>
      <c r="L138" s="49"/>
      <c r="M138" s="163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2:60" ht="15.75" x14ac:dyDescent="0.3">
      <c r="B139" s="124" t="s">
        <v>322</v>
      </c>
      <c r="C139" s="125">
        <v>360</v>
      </c>
      <c r="D139" s="125">
        <v>352.8</v>
      </c>
      <c r="E139" s="125">
        <v>324</v>
      </c>
      <c r="F139" s="125">
        <v>252</v>
      </c>
      <c r="G139" s="125">
        <v>241.20000000000002</v>
      </c>
      <c r="H139" s="125">
        <v>230.4</v>
      </c>
      <c r="I139" s="125">
        <v>219.6</v>
      </c>
      <c r="J139" s="126">
        <v>201.60000000000002</v>
      </c>
      <c r="K139" s="68"/>
      <c r="L139" s="49"/>
      <c r="M139" s="163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2:60" ht="15.75" x14ac:dyDescent="0.3">
      <c r="B140" s="124" t="s">
        <v>323</v>
      </c>
      <c r="C140" s="125">
        <v>360</v>
      </c>
      <c r="D140" s="125">
        <v>352.8</v>
      </c>
      <c r="E140" s="125">
        <v>324</v>
      </c>
      <c r="F140" s="125">
        <v>252</v>
      </c>
      <c r="G140" s="125">
        <v>241.20000000000002</v>
      </c>
      <c r="H140" s="125">
        <v>230.4</v>
      </c>
      <c r="I140" s="125">
        <v>219.6</v>
      </c>
      <c r="J140" s="126">
        <v>201.60000000000002</v>
      </c>
      <c r="K140" s="68"/>
      <c r="L140" s="49"/>
      <c r="M140" s="163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2:60" ht="16.5" thickBot="1" x14ac:dyDescent="0.35">
      <c r="B141" s="124" t="s">
        <v>253</v>
      </c>
      <c r="C141" s="125">
        <v>360</v>
      </c>
      <c r="D141" s="125">
        <f t="shared" si="6"/>
        <v>352.8</v>
      </c>
      <c r="E141" s="125">
        <f t="shared" si="6"/>
        <v>324</v>
      </c>
      <c r="F141" s="125">
        <f t="shared" si="6"/>
        <v>252</v>
      </c>
      <c r="G141" s="125">
        <f t="shared" si="6"/>
        <v>241.20000000000002</v>
      </c>
      <c r="H141" s="125">
        <f t="shared" si="6"/>
        <v>230.4</v>
      </c>
      <c r="I141" s="125">
        <f t="shared" si="6"/>
        <v>219.6</v>
      </c>
      <c r="J141" s="126">
        <f t="shared" si="6"/>
        <v>201.60000000000002</v>
      </c>
      <c r="K141" s="68"/>
      <c r="L141" s="49"/>
      <c r="M141" s="163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2:60" x14ac:dyDescent="0.25">
      <c r="B142" s="118" t="s">
        <v>230</v>
      </c>
      <c r="C142" s="119"/>
      <c r="D142" s="119"/>
      <c r="E142" s="120"/>
      <c r="F142" s="120"/>
      <c r="G142" s="120"/>
      <c r="H142" s="120"/>
      <c r="I142" s="120"/>
      <c r="J142" s="120"/>
      <c r="K142" s="65"/>
      <c r="L142" s="46"/>
      <c r="M142" s="163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2:60" ht="15.75" x14ac:dyDescent="0.3">
      <c r="B143" s="124" t="s">
        <v>325</v>
      </c>
      <c r="C143" s="125">
        <v>870</v>
      </c>
      <c r="D143" s="125">
        <f t="shared" ref="D143:J150" si="7">$C143-$C143*D$4</f>
        <v>852.6</v>
      </c>
      <c r="E143" s="125">
        <f t="shared" si="7"/>
        <v>783</v>
      </c>
      <c r="F143" s="125">
        <f t="shared" si="7"/>
        <v>609</v>
      </c>
      <c r="G143" s="125">
        <f t="shared" si="7"/>
        <v>582.90000000000009</v>
      </c>
      <c r="H143" s="125">
        <f t="shared" si="7"/>
        <v>556.79999999999995</v>
      </c>
      <c r="I143" s="125">
        <f t="shared" si="7"/>
        <v>530.70000000000005</v>
      </c>
      <c r="J143" s="126">
        <f t="shared" si="7"/>
        <v>487.20000000000005</v>
      </c>
      <c r="K143" s="68"/>
      <c r="L143" s="49"/>
      <c r="M143" s="163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2:60" ht="15.75" x14ac:dyDescent="0.3">
      <c r="B144" s="124" t="s">
        <v>326</v>
      </c>
      <c r="C144" s="125">
        <v>830</v>
      </c>
      <c r="D144" s="125">
        <f t="shared" si="7"/>
        <v>813.4</v>
      </c>
      <c r="E144" s="125">
        <f t="shared" si="7"/>
        <v>747</v>
      </c>
      <c r="F144" s="125">
        <f t="shared" si="7"/>
        <v>581</v>
      </c>
      <c r="G144" s="125">
        <f t="shared" si="7"/>
        <v>556.1</v>
      </c>
      <c r="H144" s="125">
        <f t="shared" si="7"/>
        <v>531.20000000000005</v>
      </c>
      <c r="I144" s="125">
        <f t="shared" si="7"/>
        <v>506.3</v>
      </c>
      <c r="J144" s="126">
        <f t="shared" si="7"/>
        <v>464.80000000000007</v>
      </c>
      <c r="K144" s="68"/>
      <c r="L144" s="49"/>
      <c r="M144" s="163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2:60" ht="15.75" x14ac:dyDescent="0.3">
      <c r="B145" s="124" t="s">
        <v>327</v>
      </c>
      <c r="C145" s="125">
        <v>830</v>
      </c>
      <c r="D145" s="125">
        <v>813.4</v>
      </c>
      <c r="E145" s="125">
        <v>747</v>
      </c>
      <c r="F145" s="125">
        <v>581</v>
      </c>
      <c r="G145" s="125">
        <v>556.1</v>
      </c>
      <c r="H145" s="125">
        <v>531.20000000000005</v>
      </c>
      <c r="I145" s="125">
        <v>506.3</v>
      </c>
      <c r="J145" s="126">
        <v>464.80000000000007</v>
      </c>
      <c r="K145" s="68"/>
      <c r="L145" s="49"/>
      <c r="M145" s="163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2:60" ht="15.75" x14ac:dyDescent="0.3">
      <c r="B146" s="124" t="s">
        <v>328</v>
      </c>
      <c r="C146" s="125">
        <v>870</v>
      </c>
      <c r="D146" s="125">
        <f t="shared" si="7"/>
        <v>852.6</v>
      </c>
      <c r="E146" s="125">
        <f t="shared" si="7"/>
        <v>783</v>
      </c>
      <c r="F146" s="125">
        <f t="shared" si="7"/>
        <v>609</v>
      </c>
      <c r="G146" s="125">
        <f t="shared" si="7"/>
        <v>582.90000000000009</v>
      </c>
      <c r="H146" s="125">
        <f t="shared" si="7"/>
        <v>556.79999999999995</v>
      </c>
      <c r="I146" s="125">
        <f t="shared" si="7"/>
        <v>530.70000000000005</v>
      </c>
      <c r="J146" s="126">
        <f t="shared" si="7"/>
        <v>487.20000000000005</v>
      </c>
      <c r="K146" s="68"/>
      <c r="L146" s="49"/>
      <c r="M146" s="163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2:60" ht="15.75" x14ac:dyDescent="0.3">
      <c r="B147" s="124" t="s">
        <v>329</v>
      </c>
      <c r="C147" s="125">
        <v>830</v>
      </c>
      <c r="D147" s="125">
        <f t="shared" si="7"/>
        <v>813.4</v>
      </c>
      <c r="E147" s="125">
        <f t="shared" si="7"/>
        <v>747</v>
      </c>
      <c r="F147" s="125">
        <f t="shared" si="7"/>
        <v>581</v>
      </c>
      <c r="G147" s="125">
        <f t="shared" si="7"/>
        <v>556.1</v>
      </c>
      <c r="H147" s="125">
        <f t="shared" si="7"/>
        <v>531.20000000000005</v>
      </c>
      <c r="I147" s="125">
        <f t="shared" si="7"/>
        <v>506.3</v>
      </c>
      <c r="J147" s="126">
        <f t="shared" si="7"/>
        <v>464.80000000000007</v>
      </c>
      <c r="K147" s="68"/>
      <c r="L147" s="49"/>
      <c r="M147" s="163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2:60" ht="15.75" x14ac:dyDescent="0.3">
      <c r="B148" s="124" t="s">
        <v>330</v>
      </c>
      <c r="C148" s="125">
        <v>830</v>
      </c>
      <c r="D148" s="125">
        <v>813.4</v>
      </c>
      <c r="E148" s="125">
        <v>747</v>
      </c>
      <c r="F148" s="125">
        <v>581</v>
      </c>
      <c r="G148" s="125">
        <v>556.1</v>
      </c>
      <c r="H148" s="125">
        <v>531.20000000000005</v>
      </c>
      <c r="I148" s="125">
        <v>506.3</v>
      </c>
      <c r="J148" s="126">
        <v>464.80000000000007</v>
      </c>
      <c r="K148" s="68"/>
      <c r="L148" s="49"/>
      <c r="M148" s="163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2:60" ht="15.75" x14ac:dyDescent="0.3">
      <c r="B149" s="124" t="s">
        <v>331</v>
      </c>
      <c r="C149" s="125">
        <v>870</v>
      </c>
      <c r="D149" s="125">
        <f t="shared" si="7"/>
        <v>852.6</v>
      </c>
      <c r="E149" s="125">
        <f t="shared" si="7"/>
        <v>783</v>
      </c>
      <c r="F149" s="125">
        <f t="shared" si="7"/>
        <v>609</v>
      </c>
      <c r="G149" s="125">
        <f t="shared" si="7"/>
        <v>582.90000000000009</v>
      </c>
      <c r="H149" s="125">
        <f t="shared" si="7"/>
        <v>556.79999999999995</v>
      </c>
      <c r="I149" s="125">
        <f t="shared" si="7"/>
        <v>530.70000000000005</v>
      </c>
      <c r="J149" s="126">
        <f t="shared" si="7"/>
        <v>487.20000000000005</v>
      </c>
      <c r="K149" s="68"/>
      <c r="L149" s="49"/>
      <c r="M149" s="163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2:60" ht="15.75" x14ac:dyDescent="0.3">
      <c r="B150" s="124" t="s">
        <v>332</v>
      </c>
      <c r="C150" s="125">
        <v>830</v>
      </c>
      <c r="D150" s="125">
        <f t="shared" si="7"/>
        <v>813.4</v>
      </c>
      <c r="E150" s="125">
        <f t="shared" si="7"/>
        <v>747</v>
      </c>
      <c r="F150" s="125">
        <f t="shared" si="7"/>
        <v>581</v>
      </c>
      <c r="G150" s="125">
        <f t="shared" si="7"/>
        <v>556.1</v>
      </c>
      <c r="H150" s="125">
        <f t="shared" si="7"/>
        <v>531.20000000000005</v>
      </c>
      <c r="I150" s="125">
        <f t="shared" si="7"/>
        <v>506.3</v>
      </c>
      <c r="J150" s="126">
        <f t="shared" si="7"/>
        <v>464.80000000000007</v>
      </c>
      <c r="K150" s="68"/>
      <c r="L150" s="49"/>
      <c r="M150" s="163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2:60" ht="15.75" x14ac:dyDescent="0.3">
      <c r="B151" s="124" t="s">
        <v>333</v>
      </c>
      <c r="C151" s="125">
        <v>830</v>
      </c>
      <c r="D151" s="125">
        <v>813.4</v>
      </c>
      <c r="E151" s="125">
        <v>747</v>
      </c>
      <c r="F151" s="125">
        <v>581</v>
      </c>
      <c r="G151" s="125">
        <v>556.1</v>
      </c>
      <c r="H151" s="125">
        <v>531.20000000000005</v>
      </c>
      <c r="I151" s="125">
        <v>506.3</v>
      </c>
      <c r="J151" s="126">
        <v>464.80000000000007</v>
      </c>
      <c r="K151" s="68"/>
      <c r="L151" s="49"/>
      <c r="M151" s="163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2:60" ht="15.75" x14ac:dyDescent="0.3">
      <c r="B152" s="124" t="s">
        <v>334</v>
      </c>
      <c r="C152" s="125">
        <v>830</v>
      </c>
      <c r="D152" s="125">
        <f t="shared" ref="D152:J152" si="8">$C152-$C152*D$4</f>
        <v>813.4</v>
      </c>
      <c r="E152" s="125">
        <f t="shared" si="8"/>
        <v>747</v>
      </c>
      <c r="F152" s="125">
        <f t="shared" si="8"/>
        <v>581</v>
      </c>
      <c r="G152" s="125">
        <f t="shared" si="8"/>
        <v>556.1</v>
      </c>
      <c r="H152" s="125">
        <f t="shared" si="8"/>
        <v>531.20000000000005</v>
      </c>
      <c r="I152" s="125">
        <f t="shared" si="8"/>
        <v>506.3</v>
      </c>
      <c r="J152" s="126">
        <f t="shared" si="8"/>
        <v>464.80000000000007</v>
      </c>
      <c r="K152" s="68"/>
      <c r="L152" s="49"/>
      <c r="M152" s="163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2:60" ht="16.5" thickBot="1" x14ac:dyDescent="0.35">
      <c r="B153" s="124" t="s">
        <v>335</v>
      </c>
      <c r="C153" s="125">
        <v>830</v>
      </c>
      <c r="D153" s="125">
        <v>813.4</v>
      </c>
      <c r="E153" s="125">
        <v>747</v>
      </c>
      <c r="F153" s="125">
        <v>581</v>
      </c>
      <c r="G153" s="125">
        <v>556.1</v>
      </c>
      <c r="H153" s="125">
        <v>531.20000000000005</v>
      </c>
      <c r="I153" s="125">
        <v>506.3</v>
      </c>
      <c r="J153" s="126">
        <v>464.80000000000007</v>
      </c>
      <c r="K153" s="68"/>
      <c r="L153" s="49"/>
      <c r="M153" s="163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2:60" x14ac:dyDescent="0.25">
      <c r="B154" s="118" t="s">
        <v>231</v>
      </c>
      <c r="C154" s="119"/>
      <c r="D154" s="119"/>
      <c r="E154" s="120"/>
      <c r="F154" s="120"/>
      <c r="G154" s="120"/>
      <c r="H154" s="120"/>
      <c r="I154" s="120"/>
      <c r="J154" s="120"/>
      <c r="K154" s="65"/>
      <c r="L154" s="46"/>
      <c r="M154" s="163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.75" x14ac:dyDescent="0.3">
      <c r="B155" s="124" t="s">
        <v>111</v>
      </c>
      <c r="C155" s="125">
        <v>850</v>
      </c>
      <c r="D155" s="125">
        <f t="shared" ref="D155:J165" si="9">$C155-$C155*D$4</f>
        <v>833</v>
      </c>
      <c r="E155" s="125">
        <f t="shared" ref="E155:J159" si="10">$C155-$C155*E$4</f>
        <v>765</v>
      </c>
      <c r="F155" s="125">
        <f t="shared" si="10"/>
        <v>595</v>
      </c>
      <c r="G155" s="125">
        <f t="shared" si="10"/>
        <v>569.5</v>
      </c>
      <c r="H155" s="125">
        <f t="shared" si="10"/>
        <v>544</v>
      </c>
      <c r="I155" s="125">
        <f t="shared" si="10"/>
        <v>518.5</v>
      </c>
      <c r="J155" s="126">
        <f t="shared" si="10"/>
        <v>476.00000000000006</v>
      </c>
      <c r="K155" s="68"/>
      <c r="L155" s="49"/>
      <c r="M155" s="163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.75" x14ac:dyDescent="0.3">
      <c r="B156" s="124" t="s">
        <v>112</v>
      </c>
      <c r="C156" s="125">
        <v>850</v>
      </c>
      <c r="D156" s="125">
        <f t="shared" si="9"/>
        <v>833</v>
      </c>
      <c r="E156" s="125">
        <f t="shared" si="10"/>
        <v>765</v>
      </c>
      <c r="F156" s="125">
        <f t="shared" si="10"/>
        <v>595</v>
      </c>
      <c r="G156" s="125">
        <f t="shared" si="10"/>
        <v>569.5</v>
      </c>
      <c r="H156" s="125">
        <f t="shared" si="10"/>
        <v>544</v>
      </c>
      <c r="I156" s="125">
        <f t="shared" si="10"/>
        <v>518.5</v>
      </c>
      <c r="J156" s="126">
        <f t="shared" si="10"/>
        <v>476.00000000000006</v>
      </c>
      <c r="K156" s="68"/>
      <c r="L156" s="49"/>
      <c r="M156" s="163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.75" x14ac:dyDescent="0.3">
      <c r="B157" s="124" t="s">
        <v>123</v>
      </c>
      <c r="C157" s="125">
        <v>900</v>
      </c>
      <c r="D157" s="125">
        <f t="shared" si="9"/>
        <v>882</v>
      </c>
      <c r="E157" s="125">
        <f t="shared" ref="E157:J157" si="11">$C157-$C157*E$4</f>
        <v>810</v>
      </c>
      <c r="F157" s="125">
        <f t="shared" si="11"/>
        <v>630</v>
      </c>
      <c r="G157" s="125">
        <f t="shared" si="11"/>
        <v>603</v>
      </c>
      <c r="H157" s="125">
        <f t="shared" si="11"/>
        <v>576</v>
      </c>
      <c r="I157" s="125">
        <f t="shared" si="11"/>
        <v>549</v>
      </c>
      <c r="J157" s="126">
        <f t="shared" si="11"/>
        <v>504.00000000000006</v>
      </c>
      <c r="K157" s="68"/>
      <c r="L157" s="49"/>
      <c r="M157" s="163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.75" x14ac:dyDescent="0.3">
      <c r="B158" s="124" t="s">
        <v>116</v>
      </c>
      <c r="C158" s="125">
        <v>800</v>
      </c>
      <c r="D158" s="125">
        <f t="shared" si="9"/>
        <v>784</v>
      </c>
      <c r="E158" s="125">
        <f t="shared" si="10"/>
        <v>720</v>
      </c>
      <c r="F158" s="125">
        <f t="shared" si="10"/>
        <v>560</v>
      </c>
      <c r="G158" s="125">
        <f t="shared" si="10"/>
        <v>536</v>
      </c>
      <c r="H158" s="125">
        <f t="shared" si="10"/>
        <v>512</v>
      </c>
      <c r="I158" s="125">
        <f t="shared" si="10"/>
        <v>488</v>
      </c>
      <c r="J158" s="126">
        <f t="shared" si="10"/>
        <v>448.00000000000006</v>
      </c>
      <c r="K158" s="68"/>
      <c r="L158" s="49" t="s">
        <v>27</v>
      </c>
      <c r="M158" s="163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.75" x14ac:dyDescent="0.3">
      <c r="B159" s="124" t="s">
        <v>117</v>
      </c>
      <c r="C159" s="125">
        <v>800</v>
      </c>
      <c r="D159" s="125">
        <f t="shared" si="9"/>
        <v>784</v>
      </c>
      <c r="E159" s="125">
        <f t="shared" si="10"/>
        <v>720</v>
      </c>
      <c r="F159" s="125">
        <f t="shared" si="10"/>
        <v>560</v>
      </c>
      <c r="G159" s="125">
        <f t="shared" si="10"/>
        <v>536</v>
      </c>
      <c r="H159" s="125">
        <f t="shared" si="10"/>
        <v>512</v>
      </c>
      <c r="I159" s="125">
        <f t="shared" si="10"/>
        <v>488</v>
      </c>
      <c r="J159" s="126">
        <f t="shared" si="10"/>
        <v>448.00000000000006</v>
      </c>
      <c r="K159" s="68"/>
      <c r="L159" s="49"/>
      <c r="M159" s="163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6.5" thickBot="1" x14ac:dyDescent="0.35">
      <c r="B160" s="124" t="s">
        <v>124</v>
      </c>
      <c r="C160" s="125">
        <v>850</v>
      </c>
      <c r="D160" s="125">
        <f t="shared" si="9"/>
        <v>833</v>
      </c>
      <c r="E160" s="125">
        <f t="shared" ref="E160:J160" si="12">$C160-$C160*E$4</f>
        <v>765</v>
      </c>
      <c r="F160" s="125">
        <f t="shared" si="12"/>
        <v>595</v>
      </c>
      <c r="G160" s="125">
        <f t="shared" si="12"/>
        <v>569.5</v>
      </c>
      <c r="H160" s="125">
        <f t="shared" si="12"/>
        <v>544</v>
      </c>
      <c r="I160" s="125">
        <f t="shared" si="12"/>
        <v>518.5</v>
      </c>
      <c r="J160" s="126">
        <f t="shared" si="12"/>
        <v>476.00000000000006</v>
      </c>
      <c r="K160" s="68"/>
      <c r="L160" s="49"/>
      <c r="M160" s="163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x14ac:dyDescent="0.25">
      <c r="B161" s="118" t="s">
        <v>324</v>
      </c>
      <c r="C161" s="119"/>
      <c r="D161" s="119"/>
      <c r="E161" s="120"/>
      <c r="F161" s="120"/>
      <c r="G161" s="120"/>
      <c r="H161" s="120"/>
      <c r="I161" s="120"/>
      <c r="J161" s="120"/>
      <c r="K161" s="65"/>
      <c r="L161" s="46"/>
      <c r="M161" s="163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.75" x14ac:dyDescent="0.3">
      <c r="B162" s="124" t="s">
        <v>116</v>
      </c>
      <c r="C162" s="125">
        <v>360</v>
      </c>
      <c r="D162" s="125">
        <f t="shared" si="9"/>
        <v>352.8</v>
      </c>
      <c r="E162" s="125">
        <f t="shared" si="9"/>
        <v>324</v>
      </c>
      <c r="F162" s="125">
        <f t="shared" si="9"/>
        <v>252</v>
      </c>
      <c r="G162" s="125">
        <f t="shared" si="9"/>
        <v>241.20000000000002</v>
      </c>
      <c r="H162" s="125">
        <f t="shared" si="9"/>
        <v>230.4</v>
      </c>
      <c r="I162" s="125">
        <f t="shared" si="9"/>
        <v>219.6</v>
      </c>
      <c r="J162" s="126">
        <f t="shared" si="9"/>
        <v>201.60000000000002</v>
      </c>
      <c r="K162" s="68"/>
      <c r="L162" s="49"/>
      <c r="M162" s="163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.75" x14ac:dyDescent="0.3">
      <c r="B163" s="124" t="s">
        <v>117</v>
      </c>
      <c r="C163" s="125">
        <v>360</v>
      </c>
      <c r="D163" s="125">
        <f t="shared" si="9"/>
        <v>352.8</v>
      </c>
      <c r="E163" s="125">
        <f t="shared" si="9"/>
        <v>324</v>
      </c>
      <c r="F163" s="125">
        <f t="shared" si="9"/>
        <v>252</v>
      </c>
      <c r="G163" s="125">
        <f t="shared" si="9"/>
        <v>241.20000000000002</v>
      </c>
      <c r="H163" s="125">
        <f t="shared" si="9"/>
        <v>230.4</v>
      </c>
      <c r="I163" s="125">
        <f t="shared" si="9"/>
        <v>219.6</v>
      </c>
      <c r="J163" s="126">
        <f t="shared" si="9"/>
        <v>201.60000000000002</v>
      </c>
      <c r="K163" s="68"/>
      <c r="L163" s="49"/>
      <c r="M163" s="163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.75" x14ac:dyDescent="0.3">
      <c r="B164" s="124" t="s">
        <v>111</v>
      </c>
      <c r="C164" s="125">
        <v>410</v>
      </c>
      <c r="D164" s="125">
        <f t="shared" si="9"/>
        <v>401.8</v>
      </c>
      <c r="E164" s="125">
        <f t="shared" si="9"/>
        <v>369</v>
      </c>
      <c r="F164" s="125">
        <f t="shared" si="9"/>
        <v>287</v>
      </c>
      <c r="G164" s="125">
        <f t="shared" si="9"/>
        <v>274.70000000000005</v>
      </c>
      <c r="H164" s="125">
        <f t="shared" si="9"/>
        <v>262.39999999999998</v>
      </c>
      <c r="I164" s="125">
        <f t="shared" si="9"/>
        <v>250.1</v>
      </c>
      <c r="J164" s="126">
        <f t="shared" si="9"/>
        <v>229.60000000000002</v>
      </c>
      <c r="K164" s="68"/>
      <c r="L164" s="49"/>
      <c r="M164" s="163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6.5" thickBot="1" x14ac:dyDescent="0.35">
      <c r="B165" s="124" t="s">
        <v>112</v>
      </c>
      <c r="C165" s="125">
        <v>410</v>
      </c>
      <c r="D165" s="125">
        <f t="shared" si="9"/>
        <v>401.8</v>
      </c>
      <c r="E165" s="125">
        <f t="shared" si="9"/>
        <v>369</v>
      </c>
      <c r="F165" s="125">
        <f t="shared" si="9"/>
        <v>287</v>
      </c>
      <c r="G165" s="125">
        <f t="shared" si="9"/>
        <v>274.70000000000005</v>
      </c>
      <c r="H165" s="125">
        <f t="shared" si="9"/>
        <v>262.39999999999998</v>
      </c>
      <c r="I165" s="125">
        <f t="shared" si="9"/>
        <v>250.1</v>
      </c>
      <c r="J165" s="126">
        <f t="shared" si="9"/>
        <v>229.60000000000002</v>
      </c>
      <c r="K165" s="68"/>
      <c r="L165" s="49"/>
      <c r="M165" s="163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x14ac:dyDescent="0.25">
      <c r="B166" s="118" t="s">
        <v>232</v>
      </c>
      <c r="C166" s="119"/>
      <c r="D166" s="119"/>
      <c r="E166" s="120"/>
      <c r="F166" s="120"/>
      <c r="G166" s="120"/>
      <c r="H166" s="120"/>
      <c r="I166" s="120"/>
      <c r="J166" s="120"/>
      <c r="K166" s="65"/>
      <c r="L166" s="46"/>
      <c r="M166" s="163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.75" x14ac:dyDescent="0.3">
      <c r="B167" s="124" t="s">
        <v>111</v>
      </c>
      <c r="C167" s="125">
        <v>850</v>
      </c>
      <c r="D167" s="125">
        <f t="shared" ref="D167:J182" si="13">$C167-$C167*D$4</f>
        <v>833</v>
      </c>
      <c r="E167" s="125">
        <f t="shared" si="13"/>
        <v>765</v>
      </c>
      <c r="F167" s="125">
        <f t="shared" si="13"/>
        <v>595</v>
      </c>
      <c r="G167" s="125">
        <f t="shared" si="13"/>
        <v>569.5</v>
      </c>
      <c r="H167" s="125">
        <f t="shared" si="13"/>
        <v>544</v>
      </c>
      <c r="I167" s="125">
        <f t="shared" si="13"/>
        <v>518.5</v>
      </c>
      <c r="J167" s="126">
        <f t="shared" si="13"/>
        <v>476.00000000000006</v>
      </c>
      <c r="K167" s="68"/>
      <c r="L167" s="49"/>
      <c r="M167" s="163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.75" x14ac:dyDescent="0.3">
      <c r="B168" s="124" t="s">
        <v>112</v>
      </c>
      <c r="C168" s="125">
        <v>850</v>
      </c>
      <c r="D168" s="125">
        <f t="shared" si="13"/>
        <v>833</v>
      </c>
      <c r="E168" s="125">
        <f t="shared" si="13"/>
        <v>765</v>
      </c>
      <c r="F168" s="125">
        <f t="shared" si="13"/>
        <v>595</v>
      </c>
      <c r="G168" s="125">
        <f t="shared" si="13"/>
        <v>569.5</v>
      </c>
      <c r="H168" s="125">
        <f t="shared" si="13"/>
        <v>544</v>
      </c>
      <c r="I168" s="125">
        <f t="shared" si="13"/>
        <v>518.5</v>
      </c>
      <c r="J168" s="126">
        <f t="shared" si="13"/>
        <v>476.00000000000006</v>
      </c>
      <c r="K168" s="68"/>
      <c r="L168" s="49"/>
      <c r="M168" s="163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.75" x14ac:dyDescent="0.3">
      <c r="B169" s="124" t="s">
        <v>125</v>
      </c>
      <c r="C169" s="125">
        <v>850</v>
      </c>
      <c r="D169" s="125">
        <f t="shared" si="13"/>
        <v>833</v>
      </c>
      <c r="E169" s="125">
        <f t="shared" si="13"/>
        <v>765</v>
      </c>
      <c r="F169" s="125">
        <f t="shared" si="13"/>
        <v>595</v>
      </c>
      <c r="G169" s="125">
        <f t="shared" si="13"/>
        <v>569.5</v>
      </c>
      <c r="H169" s="125">
        <f t="shared" si="13"/>
        <v>544</v>
      </c>
      <c r="I169" s="125">
        <f t="shared" si="13"/>
        <v>518.5</v>
      </c>
      <c r="J169" s="126">
        <f t="shared" si="13"/>
        <v>476.00000000000006</v>
      </c>
      <c r="K169" s="68"/>
      <c r="L169" s="49"/>
      <c r="M169" s="163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.75" x14ac:dyDescent="0.3">
      <c r="B170" s="124" t="s">
        <v>123</v>
      </c>
      <c r="C170" s="125">
        <v>900</v>
      </c>
      <c r="D170" s="125">
        <f t="shared" si="13"/>
        <v>882</v>
      </c>
      <c r="E170" s="125">
        <f t="shared" si="13"/>
        <v>810</v>
      </c>
      <c r="F170" s="125">
        <f t="shared" si="13"/>
        <v>630</v>
      </c>
      <c r="G170" s="125">
        <f t="shared" si="13"/>
        <v>603</v>
      </c>
      <c r="H170" s="125">
        <f t="shared" si="13"/>
        <v>576</v>
      </c>
      <c r="I170" s="125">
        <f t="shared" si="13"/>
        <v>549</v>
      </c>
      <c r="J170" s="126">
        <f t="shared" si="13"/>
        <v>504.00000000000006</v>
      </c>
      <c r="K170" s="68"/>
      <c r="L170" s="49"/>
      <c r="M170" s="163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2:60" ht="15.75" x14ac:dyDescent="0.3">
      <c r="B171" s="124" t="s">
        <v>116</v>
      </c>
      <c r="C171" s="125">
        <v>800</v>
      </c>
      <c r="D171" s="125">
        <f t="shared" si="13"/>
        <v>784</v>
      </c>
      <c r="E171" s="125">
        <f t="shared" si="13"/>
        <v>720</v>
      </c>
      <c r="F171" s="125">
        <f t="shared" si="13"/>
        <v>560</v>
      </c>
      <c r="G171" s="125">
        <f t="shared" si="13"/>
        <v>536</v>
      </c>
      <c r="H171" s="125">
        <f t="shared" si="13"/>
        <v>512</v>
      </c>
      <c r="I171" s="125">
        <f t="shared" si="13"/>
        <v>488</v>
      </c>
      <c r="J171" s="126">
        <f t="shared" si="13"/>
        <v>448.00000000000006</v>
      </c>
      <c r="K171" s="68"/>
      <c r="L171" s="49" t="s">
        <v>27</v>
      </c>
      <c r="M171" s="163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2:60" ht="15.75" x14ac:dyDescent="0.3">
      <c r="B172" s="124" t="s">
        <v>117</v>
      </c>
      <c r="C172" s="125">
        <v>800</v>
      </c>
      <c r="D172" s="125">
        <f t="shared" si="13"/>
        <v>784</v>
      </c>
      <c r="E172" s="125">
        <f t="shared" si="13"/>
        <v>720</v>
      </c>
      <c r="F172" s="125">
        <f t="shared" si="13"/>
        <v>560</v>
      </c>
      <c r="G172" s="125">
        <f t="shared" si="13"/>
        <v>536</v>
      </c>
      <c r="H172" s="125">
        <f t="shared" si="13"/>
        <v>512</v>
      </c>
      <c r="I172" s="125">
        <f t="shared" si="13"/>
        <v>488</v>
      </c>
      <c r="J172" s="126">
        <f t="shared" si="13"/>
        <v>448.00000000000006</v>
      </c>
      <c r="K172" s="68"/>
      <c r="L172" s="49"/>
      <c r="M172" s="163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2:60" ht="15.75" x14ac:dyDescent="0.3">
      <c r="B173" s="124" t="s">
        <v>126</v>
      </c>
      <c r="C173" s="125">
        <v>800</v>
      </c>
      <c r="D173" s="125">
        <f t="shared" si="13"/>
        <v>784</v>
      </c>
      <c r="E173" s="125">
        <f t="shared" si="13"/>
        <v>720</v>
      </c>
      <c r="F173" s="125">
        <f t="shared" si="13"/>
        <v>560</v>
      </c>
      <c r="G173" s="125">
        <f t="shared" si="13"/>
        <v>536</v>
      </c>
      <c r="H173" s="125">
        <f t="shared" si="13"/>
        <v>512</v>
      </c>
      <c r="I173" s="125">
        <f t="shared" si="13"/>
        <v>488</v>
      </c>
      <c r="J173" s="126">
        <f t="shared" si="13"/>
        <v>448.00000000000006</v>
      </c>
      <c r="K173" s="68"/>
      <c r="L173" s="49"/>
      <c r="M173" s="163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2:60" ht="16.5" thickBot="1" x14ac:dyDescent="0.35">
      <c r="B174" s="124" t="s">
        <v>124</v>
      </c>
      <c r="C174" s="125">
        <v>850</v>
      </c>
      <c r="D174" s="125">
        <f t="shared" si="13"/>
        <v>833</v>
      </c>
      <c r="E174" s="125">
        <f t="shared" si="13"/>
        <v>765</v>
      </c>
      <c r="F174" s="125">
        <f t="shared" si="13"/>
        <v>595</v>
      </c>
      <c r="G174" s="125">
        <f t="shared" si="13"/>
        <v>569.5</v>
      </c>
      <c r="H174" s="125">
        <f t="shared" si="13"/>
        <v>544</v>
      </c>
      <c r="I174" s="125">
        <f t="shared" si="13"/>
        <v>518.5</v>
      </c>
      <c r="J174" s="126">
        <f t="shared" si="13"/>
        <v>476.00000000000006</v>
      </c>
      <c r="K174" s="68"/>
      <c r="L174" s="49" t="s">
        <v>27</v>
      </c>
      <c r="M174" s="163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2:60" ht="15.75" thickBot="1" x14ac:dyDescent="0.3">
      <c r="B175" s="134" t="s">
        <v>234</v>
      </c>
      <c r="C175" s="135"/>
      <c r="D175" s="135"/>
      <c r="E175" s="136"/>
      <c r="F175" s="136"/>
      <c r="G175" s="136"/>
      <c r="H175" s="136"/>
      <c r="I175" s="136"/>
      <c r="J175" s="136"/>
      <c r="K175" s="72"/>
      <c r="L175" s="73"/>
      <c r="M175" s="163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2:60" ht="15.75" x14ac:dyDescent="0.3">
      <c r="B176" s="131" t="s">
        <v>235</v>
      </c>
      <c r="C176" s="137">
        <v>850</v>
      </c>
      <c r="D176" s="137">
        <f t="shared" si="13"/>
        <v>833</v>
      </c>
      <c r="E176" s="137">
        <f t="shared" si="13"/>
        <v>765</v>
      </c>
      <c r="F176" s="137">
        <f t="shared" si="13"/>
        <v>595</v>
      </c>
      <c r="G176" s="137">
        <f t="shared" si="13"/>
        <v>569.5</v>
      </c>
      <c r="H176" s="137">
        <f t="shared" si="13"/>
        <v>544</v>
      </c>
      <c r="I176" s="137">
        <f t="shared" si="13"/>
        <v>518.5</v>
      </c>
      <c r="J176" s="137">
        <f t="shared" si="13"/>
        <v>476.00000000000006</v>
      </c>
      <c r="K176" s="71"/>
      <c r="L176" s="53"/>
      <c r="M176" s="163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2:60" ht="15.75" x14ac:dyDescent="0.3">
      <c r="B177" s="124" t="s">
        <v>236</v>
      </c>
      <c r="C177" s="125">
        <v>850</v>
      </c>
      <c r="D177" s="125">
        <f t="shared" si="13"/>
        <v>833</v>
      </c>
      <c r="E177" s="125">
        <f t="shared" si="13"/>
        <v>765</v>
      </c>
      <c r="F177" s="125">
        <f t="shared" si="13"/>
        <v>595</v>
      </c>
      <c r="G177" s="125">
        <f t="shared" si="13"/>
        <v>569.5</v>
      </c>
      <c r="H177" s="125">
        <f t="shared" si="13"/>
        <v>544</v>
      </c>
      <c r="I177" s="125">
        <f t="shared" si="13"/>
        <v>518.5</v>
      </c>
      <c r="J177" s="126">
        <f t="shared" si="13"/>
        <v>476.00000000000006</v>
      </c>
      <c r="K177" s="68"/>
      <c r="L177" s="49"/>
      <c r="M177" s="163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2:60" ht="15.75" x14ac:dyDescent="0.3">
      <c r="B178" s="124" t="s">
        <v>237</v>
      </c>
      <c r="C178" s="125">
        <v>850</v>
      </c>
      <c r="D178" s="125">
        <f t="shared" si="13"/>
        <v>833</v>
      </c>
      <c r="E178" s="125">
        <f t="shared" si="13"/>
        <v>765</v>
      </c>
      <c r="F178" s="125">
        <f t="shared" si="13"/>
        <v>595</v>
      </c>
      <c r="G178" s="125">
        <f t="shared" si="13"/>
        <v>569.5</v>
      </c>
      <c r="H178" s="125">
        <f t="shared" si="13"/>
        <v>544</v>
      </c>
      <c r="I178" s="125">
        <f t="shared" si="13"/>
        <v>518.5</v>
      </c>
      <c r="J178" s="126">
        <f t="shared" si="13"/>
        <v>476.00000000000006</v>
      </c>
      <c r="K178" s="68"/>
      <c r="L178" s="49"/>
      <c r="M178" s="163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2:60" ht="15.75" x14ac:dyDescent="0.3">
      <c r="B179" s="124" t="s">
        <v>238</v>
      </c>
      <c r="C179" s="125">
        <v>850</v>
      </c>
      <c r="D179" s="125">
        <f t="shared" si="13"/>
        <v>833</v>
      </c>
      <c r="E179" s="125">
        <f t="shared" si="13"/>
        <v>765</v>
      </c>
      <c r="F179" s="125">
        <f t="shared" si="13"/>
        <v>595</v>
      </c>
      <c r="G179" s="125">
        <f t="shared" si="13"/>
        <v>569.5</v>
      </c>
      <c r="H179" s="125">
        <f t="shared" si="13"/>
        <v>544</v>
      </c>
      <c r="I179" s="125">
        <f t="shared" si="13"/>
        <v>518.5</v>
      </c>
      <c r="J179" s="126">
        <f t="shared" si="13"/>
        <v>476.00000000000006</v>
      </c>
      <c r="K179" s="68"/>
      <c r="L179" s="49" t="s">
        <v>27</v>
      </c>
      <c r="M179" s="163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2:60" ht="15.75" x14ac:dyDescent="0.3">
      <c r="B180" s="124" t="s">
        <v>239</v>
      </c>
      <c r="C180" s="125">
        <v>800</v>
      </c>
      <c r="D180" s="125">
        <f t="shared" si="13"/>
        <v>784</v>
      </c>
      <c r="E180" s="125">
        <f t="shared" si="13"/>
        <v>720</v>
      </c>
      <c r="F180" s="125">
        <f t="shared" si="13"/>
        <v>560</v>
      </c>
      <c r="G180" s="125">
        <f t="shared" si="13"/>
        <v>536</v>
      </c>
      <c r="H180" s="125">
        <f t="shared" si="13"/>
        <v>512</v>
      </c>
      <c r="I180" s="125">
        <f t="shared" si="13"/>
        <v>488</v>
      </c>
      <c r="J180" s="126">
        <f t="shared" si="13"/>
        <v>448.00000000000006</v>
      </c>
      <c r="K180" s="68"/>
      <c r="L180" s="49"/>
      <c r="M180" s="163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2:60" ht="15.75" x14ac:dyDescent="0.3">
      <c r="B181" s="124" t="s">
        <v>240</v>
      </c>
      <c r="C181" s="125">
        <v>800</v>
      </c>
      <c r="D181" s="125">
        <f t="shared" si="13"/>
        <v>784</v>
      </c>
      <c r="E181" s="125">
        <f t="shared" si="13"/>
        <v>720</v>
      </c>
      <c r="F181" s="125">
        <f t="shared" si="13"/>
        <v>560</v>
      </c>
      <c r="G181" s="125">
        <f t="shared" si="13"/>
        <v>536</v>
      </c>
      <c r="H181" s="125">
        <f t="shared" si="13"/>
        <v>512</v>
      </c>
      <c r="I181" s="125">
        <f t="shared" si="13"/>
        <v>488</v>
      </c>
      <c r="J181" s="126">
        <f t="shared" si="13"/>
        <v>448.00000000000006</v>
      </c>
      <c r="K181" s="68"/>
      <c r="L181" s="49"/>
      <c r="M181" s="163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2:60" ht="15.75" x14ac:dyDescent="0.3">
      <c r="B182" s="124" t="s">
        <v>241</v>
      </c>
      <c r="C182" s="125">
        <v>800</v>
      </c>
      <c r="D182" s="125">
        <f t="shared" si="13"/>
        <v>784</v>
      </c>
      <c r="E182" s="125">
        <f t="shared" si="13"/>
        <v>720</v>
      </c>
      <c r="F182" s="125">
        <f t="shared" si="13"/>
        <v>560</v>
      </c>
      <c r="G182" s="125">
        <f t="shared" si="13"/>
        <v>536</v>
      </c>
      <c r="H182" s="125">
        <f t="shared" si="13"/>
        <v>512</v>
      </c>
      <c r="I182" s="125">
        <f t="shared" si="13"/>
        <v>488</v>
      </c>
      <c r="J182" s="125">
        <f t="shared" si="13"/>
        <v>448.00000000000006</v>
      </c>
      <c r="K182" s="68"/>
      <c r="L182" s="49"/>
      <c r="M182" s="163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2:60" ht="16.5" thickBot="1" x14ac:dyDescent="0.35">
      <c r="B183" s="103" t="s">
        <v>242</v>
      </c>
      <c r="C183" s="104">
        <v>800</v>
      </c>
      <c r="D183" s="104">
        <f t="shared" ref="D183:J183" si="14">$C183-$C183*D$4</f>
        <v>784</v>
      </c>
      <c r="E183" s="104">
        <f t="shared" si="14"/>
        <v>720</v>
      </c>
      <c r="F183" s="104">
        <f t="shared" si="14"/>
        <v>560</v>
      </c>
      <c r="G183" s="104">
        <f t="shared" si="14"/>
        <v>536</v>
      </c>
      <c r="H183" s="104">
        <f t="shared" si="14"/>
        <v>512</v>
      </c>
      <c r="I183" s="104">
        <f t="shared" si="14"/>
        <v>488</v>
      </c>
      <c r="J183" s="104">
        <f t="shared" si="14"/>
        <v>448.00000000000006</v>
      </c>
      <c r="K183" s="68"/>
      <c r="L183" s="69" t="s">
        <v>27</v>
      </c>
      <c r="M183" s="163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</row>
    <row r="184" spans="2:60" ht="15.75" thickBot="1" x14ac:dyDescent="0.3">
      <c r="B184" s="134" t="s">
        <v>233</v>
      </c>
      <c r="C184" s="135"/>
      <c r="D184" s="135"/>
      <c r="E184" s="136"/>
      <c r="F184" s="136"/>
      <c r="G184" s="136"/>
      <c r="H184" s="136"/>
      <c r="I184" s="136"/>
      <c r="J184" s="136"/>
      <c r="K184" s="72"/>
      <c r="L184" s="73"/>
      <c r="M184" s="163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</row>
    <row r="185" spans="2:60" ht="15.75" x14ac:dyDescent="0.3">
      <c r="B185" s="131" t="s">
        <v>127</v>
      </c>
      <c r="C185" s="137">
        <v>780</v>
      </c>
      <c r="D185" s="137">
        <f>$C185-$C185*D$4</f>
        <v>764.4</v>
      </c>
      <c r="E185" s="137">
        <f t="shared" ref="E185:J203" si="15">$C185-$C185*E$4</f>
        <v>702</v>
      </c>
      <c r="F185" s="137">
        <f t="shared" si="15"/>
        <v>546</v>
      </c>
      <c r="G185" s="137">
        <f t="shared" si="15"/>
        <v>522.6</v>
      </c>
      <c r="H185" s="137">
        <f t="shared" si="15"/>
        <v>499.2</v>
      </c>
      <c r="I185" s="137">
        <f t="shared" si="15"/>
        <v>475.8</v>
      </c>
      <c r="J185" s="137">
        <f t="shared" si="15"/>
        <v>436.80000000000007</v>
      </c>
      <c r="K185" s="71"/>
      <c r="L185" s="53"/>
      <c r="M185" s="163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</row>
    <row r="186" spans="2:60" ht="15.75" x14ac:dyDescent="0.3">
      <c r="B186" s="124" t="s">
        <v>128</v>
      </c>
      <c r="C186" s="125">
        <v>780</v>
      </c>
      <c r="D186" s="125">
        <f t="shared" ref="D186:J229" si="16">$C186-$C186*D$4</f>
        <v>764.4</v>
      </c>
      <c r="E186" s="125">
        <f t="shared" si="15"/>
        <v>702</v>
      </c>
      <c r="F186" s="125">
        <f t="shared" si="15"/>
        <v>546</v>
      </c>
      <c r="G186" s="125">
        <f t="shared" si="15"/>
        <v>522.6</v>
      </c>
      <c r="H186" s="125">
        <f t="shared" si="15"/>
        <v>499.2</v>
      </c>
      <c r="I186" s="125">
        <f t="shared" si="15"/>
        <v>475.8</v>
      </c>
      <c r="J186" s="126">
        <f t="shared" si="15"/>
        <v>436.80000000000007</v>
      </c>
      <c r="K186" s="68"/>
      <c r="L186" s="49"/>
      <c r="M186" s="163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</row>
    <row r="187" spans="2:60" ht="15.75" x14ac:dyDescent="0.3">
      <c r="B187" s="124" t="s">
        <v>129</v>
      </c>
      <c r="C187" s="125">
        <v>780</v>
      </c>
      <c r="D187" s="125">
        <f t="shared" si="16"/>
        <v>764.4</v>
      </c>
      <c r="E187" s="125">
        <f t="shared" si="15"/>
        <v>702</v>
      </c>
      <c r="F187" s="125">
        <f t="shared" si="15"/>
        <v>546</v>
      </c>
      <c r="G187" s="125">
        <f t="shared" si="15"/>
        <v>522.6</v>
      </c>
      <c r="H187" s="125">
        <f t="shared" si="15"/>
        <v>499.2</v>
      </c>
      <c r="I187" s="125">
        <f t="shared" si="15"/>
        <v>475.8</v>
      </c>
      <c r="J187" s="126">
        <f t="shared" si="15"/>
        <v>436.80000000000007</v>
      </c>
      <c r="K187" s="68"/>
      <c r="L187" s="49"/>
      <c r="M187" s="163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2:60" ht="15.75" x14ac:dyDescent="0.3">
      <c r="B188" s="124" t="s">
        <v>130</v>
      </c>
      <c r="C188" s="125">
        <v>780</v>
      </c>
      <c r="D188" s="125">
        <f t="shared" si="16"/>
        <v>764.4</v>
      </c>
      <c r="E188" s="125">
        <f t="shared" si="15"/>
        <v>702</v>
      </c>
      <c r="F188" s="125">
        <f t="shared" si="15"/>
        <v>546</v>
      </c>
      <c r="G188" s="125">
        <f t="shared" si="15"/>
        <v>522.6</v>
      </c>
      <c r="H188" s="125">
        <f t="shared" si="15"/>
        <v>499.2</v>
      </c>
      <c r="I188" s="125">
        <f t="shared" si="15"/>
        <v>475.8</v>
      </c>
      <c r="J188" s="126">
        <f t="shared" si="15"/>
        <v>436.80000000000007</v>
      </c>
      <c r="K188" s="68"/>
      <c r="L188" s="49"/>
      <c r="M188" s="163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2:60" ht="15.75" x14ac:dyDescent="0.3">
      <c r="B189" s="124" t="s">
        <v>131</v>
      </c>
      <c r="C189" s="125">
        <v>780</v>
      </c>
      <c r="D189" s="125">
        <f t="shared" si="16"/>
        <v>764.4</v>
      </c>
      <c r="E189" s="125">
        <f t="shared" si="15"/>
        <v>702</v>
      </c>
      <c r="F189" s="125">
        <f t="shared" si="15"/>
        <v>546</v>
      </c>
      <c r="G189" s="125">
        <f t="shared" si="15"/>
        <v>522.6</v>
      </c>
      <c r="H189" s="125">
        <f t="shared" si="15"/>
        <v>499.2</v>
      </c>
      <c r="I189" s="125">
        <f t="shared" si="15"/>
        <v>475.8</v>
      </c>
      <c r="J189" s="126">
        <f t="shared" si="15"/>
        <v>436.80000000000007</v>
      </c>
      <c r="K189" s="68"/>
      <c r="L189" s="49"/>
      <c r="M189" s="163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</row>
    <row r="190" spans="2:60" ht="15.75" x14ac:dyDescent="0.3">
      <c r="B190" s="124" t="s">
        <v>132</v>
      </c>
      <c r="C190" s="125">
        <v>780</v>
      </c>
      <c r="D190" s="125">
        <f t="shared" si="16"/>
        <v>764.4</v>
      </c>
      <c r="E190" s="125">
        <f t="shared" si="15"/>
        <v>702</v>
      </c>
      <c r="F190" s="125">
        <f t="shared" si="15"/>
        <v>546</v>
      </c>
      <c r="G190" s="125">
        <f t="shared" si="15"/>
        <v>522.6</v>
      </c>
      <c r="H190" s="125">
        <f t="shared" si="15"/>
        <v>499.2</v>
      </c>
      <c r="I190" s="125">
        <f t="shared" si="15"/>
        <v>475.8</v>
      </c>
      <c r="J190" s="126">
        <f t="shared" si="15"/>
        <v>436.80000000000007</v>
      </c>
      <c r="K190" s="68"/>
      <c r="L190" s="49"/>
      <c r="M190" s="163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2:60" ht="15.75" x14ac:dyDescent="0.3">
      <c r="B191" s="124" t="s">
        <v>133</v>
      </c>
      <c r="C191" s="125">
        <v>780</v>
      </c>
      <c r="D191" s="125">
        <f t="shared" si="16"/>
        <v>764.4</v>
      </c>
      <c r="E191" s="125">
        <f t="shared" si="15"/>
        <v>702</v>
      </c>
      <c r="F191" s="125">
        <f t="shared" si="15"/>
        <v>546</v>
      </c>
      <c r="G191" s="125">
        <f t="shared" si="15"/>
        <v>522.6</v>
      </c>
      <c r="H191" s="125">
        <f t="shared" si="15"/>
        <v>499.2</v>
      </c>
      <c r="I191" s="125">
        <f t="shared" si="15"/>
        <v>475.8</v>
      </c>
      <c r="J191" s="125">
        <f t="shared" si="15"/>
        <v>436.80000000000007</v>
      </c>
      <c r="K191" s="68"/>
      <c r="L191" s="49"/>
      <c r="M191" s="163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2:60" ht="15.75" x14ac:dyDescent="0.3">
      <c r="B192" s="103" t="s">
        <v>134</v>
      </c>
      <c r="C192" s="104">
        <v>780</v>
      </c>
      <c r="D192" s="104">
        <f t="shared" si="16"/>
        <v>764.4</v>
      </c>
      <c r="E192" s="104">
        <f t="shared" si="15"/>
        <v>702</v>
      </c>
      <c r="F192" s="104">
        <f t="shared" si="15"/>
        <v>546</v>
      </c>
      <c r="G192" s="104">
        <f t="shared" si="15"/>
        <v>522.6</v>
      </c>
      <c r="H192" s="104">
        <f t="shared" si="15"/>
        <v>499.2</v>
      </c>
      <c r="I192" s="104">
        <f t="shared" si="15"/>
        <v>475.8</v>
      </c>
      <c r="J192" s="104">
        <f t="shared" si="15"/>
        <v>436.80000000000007</v>
      </c>
      <c r="K192" s="68"/>
      <c r="L192" s="69"/>
      <c r="M192" s="163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</row>
    <row r="193" spans="2:60" ht="16.5" thickBot="1" x14ac:dyDescent="0.35">
      <c r="B193" s="106" t="s">
        <v>193</v>
      </c>
      <c r="C193" s="107">
        <v>780</v>
      </c>
      <c r="D193" s="107">
        <f t="shared" si="16"/>
        <v>764.4</v>
      </c>
      <c r="E193" s="107">
        <f t="shared" si="15"/>
        <v>702</v>
      </c>
      <c r="F193" s="107">
        <f t="shared" si="15"/>
        <v>546</v>
      </c>
      <c r="G193" s="107">
        <f t="shared" si="15"/>
        <v>522.6</v>
      </c>
      <c r="H193" s="107">
        <f t="shared" si="15"/>
        <v>499.2</v>
      </c>
      <c r="I193" s="107">
        <f t="shared" si="15"/>
        <v>475.8</v>
      </c>
      <c r="J193" s="107">
        <f t="shared" si="15"/>
        <v>436.80000000000007</v>
      </c>
      <c r="K193" s="50"/>
      <c r="L193" s="54"/>
      <c r="M193" s="163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</row>
    <row r="194" spans="2:60" ht="15.75" x14ac:dyDescent="0.3">
      <c r="B194" s="128" t="s">
        <v>135</v>
      </c>
      <c r="C194" s="129">
        <v>730</v>
      </c>
      <c r="D194" s="129">
        <f t="shared" si="16"/>
        <v>715.4</v>
      </c>
      <c r="E194" s="129">
        <f t="shared" si="15"/>
        <v>657</v>
      </c>
      <c r="F194" s="129">
        <f t="shared" si="15"/>
        <v>511</v>
      </c>
      <c r="G194" s="129">
        <f t="shared" si="15"/>
        <v>489.1</v>
      </c>
      <c r="H194" s="129">
        <f t="shared" si="15"/>
        <v>467.2</v>
      </c>
      <c r="I194" s="129">
        <f t="shared" si="15"/>
        <v>445.3</v>
      </c>
      <c r="J194" s="130">
        <f t="shared" si="15"/>
        <v>408.8</v>
      </c>
      <c r="K194" s="70"/>
      <c r="L194" s="56"/>
      <c r="M194" s="163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</row>
    <row r="195" spans="2:60" ht="15.75" x14ac:dyDescent="0.3">
      <c r="B195" s="124" t="s">
        <v>136</v>
      </c>
      <c r="C195" s="125">
        <v>730</v>
      </c>
      <c r="D195" s="125">
        <f t="shared" si="16"/>
        <v>715.4</v>
      </c>
      <c r="E195" s="125">
        <f t="shared" si="15"/>
        <v>657</v>
      </c>
      <c r="F195" s="125">
        <f t="shared" si="15"/>
        <v>511</v>
      </c>
      <c r="G195" s="125">
        <f t="shared" si="15"/>
        <v>489.1</v>
      </c>
      <c r="H195" s="125">
        <f t="shared" si="15"/>
        <v>467.2</v>
      </c>
      <c r="I195" s="125">
        <f t="shared" si="15"/>
        <v>445.3</v>
      </c>
      <c r="J195" s="126">
        <f t="shared" si="15"/>
        <v>408.8</v>
      </c>
      <c r="K195" s="68"/>
      <c r="L195" s="49" t="s">
        <v>27</v>
      </c>
      <c r="M195" s="163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</row>
    <row r="196" spans="2:60" ht="15.75" x14ac:dyDescent="0.3">
      <c r="B196" s="124" t="s">
        <v>137</v>
      </c>
      <c r="C196" s="125">
        <v>730</v>
      </c>
      <c r="D196" s="125">
        <f t="shared" si="16"/>
        <v>715.4</v>
      </c>
      <c r="E196" s="125">
        <f t="shared" si="15"/>
        <v>657</v>
      </c>
      <c r="F196" s="125">
        <f t="shared" si="15"/>
        <v>511</v>
      </c>
      <c r="G196" s="125">
        <f t="shared" si="15"/>
        <v>489.1</v>
      </c>
      <c r="H196" s="125">
        <f t="shared" si="15"/>
        <v>467.2</v>
      </c>
      <c r="I196" s="125">
        <f t="shared" si="15"/>
        <v>445.3</v>
      </c>
      <c r="J196" s="126">
        <f t="shared" si="15"/>
        <v>408.8</v>
      </c>
      <c r="K196" s="68"/>
      <c r="L196" s="49"/>
      <c r="M196" s="163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</row>
    <row r="197" spans="2:60" ht="15.75" x14ac:dyDescent="0.3">
      <c r="B197" s="124" t="s">
        <v>138</v>
      </c>
      <c r="C197" s="125">
        <v>730</v>
      </c>
      <c r="D197" s="125">
        <f t="shared" si="16"/>
        <v>715.4</v>
      </c>
      <c r="E197" s="125">
        <f t="shared" si="15"/>
        <v>657</v>
      </c>
      <c r="F197" s="125">
        <f t="shared" si="15"/>
        <v>511</v>
      </c>
      <c r="G197" s="125">
        <f t="shared" si="15"/>
        <v>489.1</v>
      </c>
      <c r="H197" s="125">
        <f t="shared" si="15"/>
        <v>467.2</v>
      </c>
      <c r="I197" s="125">
        <f t="shared" si="15"/>
        <v>445.3</v>
      </c>
      <c r="J197" s="126">
        <f t="shared" si="15"/>
        <v>408.8</v>
      </c>
      <c r="K197" s="68"/>
      <c r="L197" s="49"/>
      <c r="M197" s="163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</row>
    <row r="198" spans="2:60" ht="15.75" x14ac:dyDescent="0.3">
      <c r="B198" s="124" t="s">
        <v>139</v>
      </c>
      <c r="C198" s="125">
        <v>730</v>
      </c>
      <c r="D198" s="125">
        <f t="shared" si="16"/>
        <v>715.4</v>
      </c>
      <c r="E198" s="125">
        <f t="shared" si="15"/>
        <v>657</v>
      </c>
      <c r="F198" s="125">
        <f t="shared" si="15"/>
        <v>511</v>
      </c>
      <c r="G198" s="125">
        <f t="shared" si="15"/>
        <v>489.1</v>
      </c>
      <c r="H198" s="125">
        <f t="shared" si="15"/>
        <v>467.2</v>
      </c>
      <c r="I198" s="125">
        <f t="shared" si="15"/>
        <v>445.3</v>
      </c>
      <c r="J198" s="126">
        <f t="shared" si="15"/>
        <v>408.8</v>
      </c>
      <c r="K198" s="68"/>
      <c r="L198" s="49"/>
      <c r="M198" s="163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</row>
    <row r="199" spans="2:60" ht="15.75" x14ac:dyDescent="0.3">
      <c r="B199" s="124" t="s">
        <v>140</v>
      </c>
      <c r="C199" s="125">
        <v>730</v>
      </c>
      <c r="D199" s="125">
        <f t="shared" si="16"/>
        <v>715.4</v>
      </c>
      <c r="E199" s="125">
        <f t="shared" si="15"/>
        <v>657</v>
      </c>
      <c r="F199" s="125">
        <f t="shared" si="15"/>
        <v>511</v>
      </c>
      <c r="G199" s="125">
        <f t="shared" si="15"/>
        <v>489.1</v>
      </c>
      <c r="H199" s="125">
        <f t="shared" si="15"/>
        <v>467.2</v>
      </c>
      <c r="I199" s="125">
        <f t="shared" si="15"/>
        <v>445.3</v>
      </c>
      <c r="J199" s="126">
        <f t="shared" si="15"/>
        <v>408.8</v>
      </c>
      <c r="K199" s="68"/>
      <c r="L199" s="49"/>
      <c r="M199" s="163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</row>
    <row r="200" spans="2:60" ht="15.75" x14ac:dyDescent="0.3">
      <c r="B200" s="124" t="s">
        <v>141</v>
      </c>
      <c r="C200" s="125">
        <v>730</v>
      </c>
      <c r="D200" s="125">
        <f t="shared" si="16"/>
        <v>715.4</v>
      </c>
      <c r="E200" s="125">
        <f t="shared" si="15"/>
        <v>657</v>
      </c>
      <c r="F200" s="125">
        <f t="shared" si="15"/>
        <v>511</v>
      </c>
      <c r="G200" s="125">
        <f t="shared" si="15"/>
        <v>489.1</v>
      </c>
      <c r="H200" s="125">
        <f t="shared" si="15"/>
        <v>467.2</v>
      </c>
      <c r="I200" s="125">
        <f t="shared" si="15"/>
        <v>445.3</v>
      </c>
      <c r="J200" s="126">
        <f t="shared" si="15"/>
        <v>408.8</v>
      </c>
      <c r="K200" s="68"/>
      <c r="L200" s="49"/>
      <c r="M200" s="163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</row>
    <row r="201" spans="2:60" ht="15.75" x14ac:dyDescent="0.3">
      <c r="B201" s="124" t="s">
        <v>142</v>
      </c>
      <c r="C201" s="125">
        <v>730</v>
      </c>
      <c r="D201" s="125">
        <f t="shared" si="16"/>
        <v>715.4</v>
      </c>
      <c r="E201" s="125">
        <f t="shared" si="15"/>
        <v>657</v>
      </c>
      <c r="F201" s="125">
        <f t="shared" si="15"/>
        <v>511</v>
      </c>
      <c r="G201" s="125">
        <f t="shared" si="15"/>
        <v>489.1</v>
      </c>
      <c r="H201" s="125">
        <f t="shared" si="15"/>
        <v>467.2</v>
      </c>
      <c r="I201" s="125">
        <f t="shared" si="15"/>
        <v>445.3</v>
      </c>
      <c r="J201" s="126">
        <f t="shared" si="15"/>
        <v>408.8</v>
      </c>
      <c r="K201" s="68"/>
      <c r="L201" s="69"/>
      <c r="M201" s="163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</row>
    <row r="202" spans="2:60" ht="16.5" thickBot="1" x14ac:dyDescent="0.35">
      <c r="B202" s="124" t="s">
        <v>194</v>
      </c>
      <c r="C202" s="125">
        <v>730</v>
      </c>
      <c r="D202" s="125">
        <f t="shared" si="16"/>
        <v>715.4</v>
      </c>
      <c r="E202" s="125">
        <f t="shared" si="15"/>
        <v>657</v>
      </c>
      <c r="F202" s="125">
        <f t="shared" si="15"/>
        <v>511</v>
      </c>
      <c r="G202" s="125">
        <f t="shared" si="15"/>
        <v>489.1</v>
      </c>
      <c r="H202" s="125">
        <f t="shared" si="15"/>
        <v>467.2</v>
      </c>
      <c r="I202" s="125">
        <f t="shared" si="15"/>
        <v>445.3</v>
      </c>
      <c r="J202" s="126">
        <f t="shared" si="15"/>
        <v>408.8</v>
      </c>
      <c r="K202" s="68"/>
      <c r="L202" s="69"/>
      <c r="M202" s="163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</row>
    <row r="203" spans="2:60" ht="15.75" x14ac:dyDescent="0.3">
      <c r="B203" s="131" t="s">
        <v>211</v>
      </c>
      <c r="C203" s="132">
        <v>730</v>
      </c>
      <c r="D203" s="132">
        <f t="shared" si="16"/>
        <v>715.4</v>
      </c>
      <c r="E203" s="132">
        <f t="shared" si="15"/>
        <v>657</v>
      </c>
      <c r="F203" s="132">
        <f t="shared" si="15"/>
        <v>511</v>
      </c>
      <c r="G203" s="132">
        <f t="shared" si="15"/>
        <v>489.1</v>
      </c>
      <c r="H203" s="132">
        <f t="shared" si="15"/>
        <v>467.2</v>
      </c>
      <c r="I203" s="132">
        <f t="shared" si="15"/>
        <v>445.3</v>
      </c>
      <c r="J203" s="133">
        <f t="shared" si="15"/>
        <v>408.8</v>
      </c>
      <c r="K203" s="71"/>
      <c r="L203" s="53"/>
      <c r="M203" s="163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</row>
    <row r="204" spans="2:60" ht="15.75" x14ac:dyDescent="0.3">
      <c r="B204" s="124" t="s">
        <v>212</v>
      </c>
      <c r="C204" s="125">
        <v>730</v>
      </c>
      <c r="D204" s="125">
        <f t="shared" si="16"/>
        <v>715.4</v>
      </c>
      <c r="E204" s="125">
        <f t="shared" si="16"/>
        <v>657</v>
      </c>
      <c r="F204" s="125">
        <f t="shared" si="16"/>
        <v>511</v>
      </c>
      <c r="G204" s="125">
        <f t="shared" si="16"/>
        <v>489.1</v>
      </c>
      <c r="H204" s="125">
        <f t="shared" si="16"/>
        <v>467.2</v>
      </c>
      <c r="I204" s="125">
        <f t="shared" si="16"/>
        <v>445.3</v>
      </c>
      <c r="J204" s="126">
        <f t="shared" si="16"/>
        <v>408.8</v>
      </c>
      <c r="K204" s="68"/>
      <c r="L204" s="49"/>
      <c r="M204" s="163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2:60" ht="15.75" x14ac:dyDescent="0.3">
      <c r="B205" s="124" t="s">
        <v>213</v>
      </c>
      <c r="C205" s="125">
        <v>730</v>
      </c>
      <c r="D205" s="125">
        <f t="shared" si="16"/>
        <v>715.4</v>
      </c>
      <c r="E205" s="125">
        <f t="shared" si="16"/>
        <v>657</v>
      </c>
      <c r="F205" s="125">
        <f t="shared" si="16"/>
        <v>511</v>
      </c>
      <c r="G205" s="125">
        <f t="shared" si="16"/>
        <v>489.1</v>
      </c>
      <c r="H205" s="125">
        <f t="shared" si="16"/>
        <v>467.2</v>
      </c>
      <c r="I205" s="125">
        <f t="shared" si="16"/>
        <v>445.3</v>
      </c>
      <c r="J205" s="126">
        <f t="shared" si="16"/>
        <v>408.8</v>
      </c>
      <c r="K205" s="68"/>
      <c r="L205" s="49"/>
      <c r="M205" s="163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2:60" ht="15.75" x14ac:dyDescent="0.3">
      <c r="B206" s="124" t="s">
        <v>214</v>
      </c>
      <c r="C206" s="125">
        <v>730</v>
      </c>
      <c r="D206" s="125">
        <f t="shared" si="16"/>
        <v>715.4</v>
      </c>
      <c r="E206" s="125">
        <f t="shared" si="16"/>
        <v>657</v>
      </c>
      <c r="F206" s="125">
        <f t="shared" si="16"/>
        <v>511</v>
      </c>
      <c r="G206" s="125">
        <f t="shared" si="16"/>
        <v>489.1</v>
      </c>
      <c r="H206" s="125">
        <f t="shared" si="16"/>
        <v>467.2</v>
      </c>
      <c r="I206" s="125">
        <f t="shared" si="16"/>
        <v>445.3</v>
      </c>
      <c r="J206" s="126">
        <f t="shared" si="16"/>
        <v>408.8</v>
      </c>
      <c r="K206" s="68"/>
      <c r="L206" s="49"/>
      <c r="M206" s="163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2:60" ht="15.75" x14ac:dyDescent="0.3">
      <c r="B207" s="124" t="s">
        <v>215</v>
      </c>
      <c r="C207" s="125">
        <v>730</v>
      </c>
      <c r="D207" s="125">
        <f t="shared" si="16"/>
        <v>715.4</v>
      </c>
      <c r="E207" s="125">
        <f t="shared" si="16"/>
        <v>657</v>
      </c>
      <c r="F207" s="125">
        <f t="shared" si="16"/>
        <v>511</v>
      </c>
      <c r="G207" s="125">
        <f t="shared" si="16"/>
        <v>489.1</v>
      </c>
      <c r="H207" s="125">
        <f t="shared" si="16"/>
        <v>467.2</v>
      </c>
      <c r="I207" s="125">
        <f t="shared" si="16"/>
        <v>445.3</v>
      </c>
      <c r="J207" s="126">
        <f t="shared" si="16"/>
        <v>408.8</v>
      </c>
      <c r="K207" s="68"/>
      <c r="L207" s="49"/>
      <c r="M207" s="163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2:60" ht="15.75" x14ac:dyDescent="0.3">
      <c r="B208" s="124" t="s">
        <v>216</v>
      </c>
      <c r="C208" s="125">
        <v>730</v>
      </c>
      <c r="D208" s="125">
        <f t="shared" si="16"/>
        <v>715.4</v>
      </c>
      <c r="E208" s="125">
        <f t="shared" si="16"/>
        <v>657</v>
      </c>
      <c r="F208" s="125">
        <f t="shared" si="16"/>
        <v>511</v>
      </c>
      <c r="G208" s="125">
        <f t="shared" si="16"/>
        <v>489.1</v>
      </c>
      <c r="H208" s="125">
        <f t="shared" si="16"/>
        <v>467.2</v>
      </c>
      <c r="I208" s="125">
        <f t="shared" si="16"/>
        <v>445.3</v>
      </c>
      <c r="J208" s="126">
        <f t="shared" si="16"/>
        <v>408.8</v>
      </c>
      <c r="K208" s="68"/>
      <c r="L208" s="49"/>
      <c r="M208" s="163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2:60" ht="15.75" x14ac:dyDescent="0.3">
      <c r="B209" s="124" t="s">
        <v>217</v>
      </c>
      <c r="C209" s="125">
        <v>730</v>
      </c>
      <c r="D209" s="125">
        <f t="shared" si="16"/>
        <v>715.4</v>
      </c>
      <c r="E209" s="125">
        <f t="shared" si="16"/>
        <v>657</v>
      </c>
      <c r="F209" s="125">
        <f t="shared" si="16"/>
        <v>511</v>
      </c>
      <c r="G209" s="125">
        <f t="shared" si="16"/>
        <v>489.1</v>
      </c>
      <c r="H209" s="125">
        <f t="shared" si="16"/>
        <v>467.2</v>
      </c>
      <c r="I209" s="125">
        <f t="shared" si="16"/>
        <v>445.3</v>
      </c>
      <c r="J209" s="126">
        <f t="shared" si="16"/>
        <v>408.8</v>
      </c>
      <c r="K209" s="68"/>
      <c r="L209" s="49"/>
      <c r="M209" s="163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2:60" ht="16.5" thickBot="1" x14ac:dyDescent="0.35">
      <c r="B210" s="106" t="s">
        <v>218</v>
      </c>
      <c r="C210" s="107">
        <v>730</v>
      </c>
      <c r="D210" s="107">
        <f t="shared" si="16"/>
        <v>715.4</v>
      </c>
      <c r="E210" s="107">
        <f t="shared" si="16"/>
        <v>657</v>
      </c>
      <c r="F210" s="107">
        <f t="shared" si="16"/>
        <v>511</v>
      </c>
      <c r="G210" s="107">
        <f t="shared" si="16"/>
        <v>489.1</v>
      </c>
      <c r="H210" s="107">
        <f t="shared" si="16"/>
        <v>467.2</v>
      </c>
      <c r="I210" s="107">
        <f t="shared" si="16"/>
        <v>445.3</v>
      </c>
      <c r="J210" s="108">
        <f t="shared" si="16"/>
        <v>408.8</v>
      </c>
      <c r="K210" s="50"/>
      <c r="L210" s="54"/>
      <c r="M210" s="163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2:60" ht="15.75" x14ac:dyDescent="0.3">
      <c r="B211" s="131" t="s">
        <v>195</v>
      </c>
      <c r="C211" s="132">
        <v>780</v>
      </c>
      <c r="D211" s="132">
        <f t="shared" si="16"/>
        <v>764.4</v>
      </c>
      <c r="E211" s="132">
        <f t="shared" si="16"/>
        <v>702</v>
      </c>
      <c r="F211" s="132">
        <f t="shared" si="16"/>
        <v>546</v>
      </c>
      <c r="G211" s="132">
        <f t="shared" si="16"/>
        <v>522.6</v>
      </c>
      <c r="H211" s="132">
        <f t="shared" si="16"/>
        <v>499.2</v>
      </c>
      <c r="I211" s="132">
        <f t="shared" si="16"/>
        <v>475.8</v>
      </c>
      <c r="J211" s="133">
        <f t="shared" si="16"/>
        <v>436.80000000000007</v>
      </c>
      <c r="K211" s="71"/>
      <c r="L211" s="53"/>
      <c r="M211" s="163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2:60" ht="15.75" x14ac:dyDescent="0.3">
      <c r="B212" s="124" t="s">
        <v>196</v>
      </c>
      <c r="C212" s="125">
        <v>780</v>
      </c>
      <c r="D212" s="125">
        <f t="shared" si="16"/>
        <v>764.4</v>
      </c>
      <c r="E212" s="125">
        <f t="shared" si="16"/>
        <v>702</v>
      </c>
      <c r="F212" s="125">
        <f t="shared" si="16"/>
        <v>546</v>
      </c>
      <c r="G212" s="125">
        <f t="shared" si="16"/>
        <v>522.6</v>
      </c>
      <c r="H212" s="125">
        <f t="shared" si="16"/>
        <v>499.2</v>
      </c>
      <c r="I212" s="125">
        <f t="shared" si="16"/>
        <v>475.8</v>
      </c>
      <c r="J212" s="126">
        <f t="shared" si="16"/>
        <v>436.80000000000007</v>
      </c>
      <c r="K212" s="68"/>
      <c r="L212" s="49"/>
      <c r="M212" s="163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</row>
    <row r="213" spans="2:60" ht="15.75" x14ac:dyDescent="0.3">
      <c r="B213" s="124" t="s">
        <v>197</v>
      </c>
      <c r="C213" s="125">
        <v>780</v>
      </c>
      <c r="D213" s="125">
        <f t="shared" si="16"/>
        <v>764.4</v>
      </c>
      <c r="E213" s="125">
        <f t="shared" si="16"/>
        <v>702</v>
      </c>
      <c r="F213" s="125">
        <f t="shared" si="16"/>
        <v>546</v>
      </c>
      <c r="G213" s="125">
        <f t="shared" si="16"/>
        <v>522.6</v>
      </c>
      <c r="H213" s="125">
        <f t="shared" si="16"/>
        <v>499.2</v>
      </c>
      <c r="I213" s="125">
        <f t="shared" si="16"/>
        <v>475.8</v>
      </c>
      <c r="J213" s="126">
        <f t="shared" si="16"/>
        <v>436.80000000000007</v>
      </c>
      <c r="K213" s="68"/>
      <c r="L213" s="49"/>
      <c r="M213" s="163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</row>
    <row r="214" spans="2:60" ht="15.75" x14ac:dyDescent="0.3">
      <c r="B214" s="124" t="s">
        <v>198</v>
      </c>
      <c r="C214" s="125">
        <v>780</v>
      </c>
      <c r="D214" s="125">
        <f t="shared" si="16"/>
        <v>764.4</v>
      </c>
      <c r="E214" s="125">
        <f t="shared" si="16"/>
        <v>702</v>
      </c>
      <c r="F214" s="125">
        <f t="shared" si="16"/>
        <v>546</v>
      </c>
      <c r="G214" s="125">
        <f t="shared" si="16"/>
        <v>522.6</v>
      </c>
      <c r="H214" s="125">
        <f t="shared" si="16"/>
        <v>499.2</v>
      </c>
      <c r="I214" s="125">
        <f t="shared" si="16"/>
        <v>475.8</v>
      </c>
      <c r="J214" s="126">
        <f t="shared" si="16"/>
        <v>436.80000000000007</v>
      </c>
      <c r="K214" s="68"/>
      <c r="L214" s="49"/>
      <c r="M214" s="163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2:60" ht="15.75" x14ac:dyDescent="0.3">
      <c r="B215" s="124" t="s">
        <v>199</v>
      </c>
      <c r="C215" s="125">
        <v>780</v>
      </c>
      <c r="D215" s="125">
        <f t="shared" si="16"/>
        <v>764.4</v>
      </c>
      <c r="E215" s="125">
        <f t="shared" si="16"/>
        <v>702</v>
      </c>
      <c r="F215" s="125">
        <f t="shared" si="16"/>
        <v>546</v>
      </c>
      <c r="G215" s="125">
        <f t="shared" si="16"/>
        <v>522.6</v>
      </c>
      <c r="H215" s="125">
        <f t="shared" si="16"/>
        <v>499.2</v>
      </c>
      <c r="I215" s="125">
        <f t="shared" si="16"/>
        <v>475.8</v>
      </c>
      <c r="J215" s="126">
        <f t="shared" si="16"/>
        <v>436.80000000000007</v>
      </c>
      <c r="K215" s="68"/>
      <c r="L215" s="49"/>
      <c r="M215" s="163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</row>
    <row r="216" spans="2:60" ht="15.75" x14ac:dyDescent="0.3">
      <c r="B216" s="124" t="s">
        <v>200</v>
      </c>
      <c r="C216" s="125">
        <v>780</v>
      </c>
      <c r="D216" s="125">
        <f t="shared" si="16"/>
        <v>764.4</v>
      </c>
      <c r="E216" s="125">
        <f t="shared" si="16"/>
        <v>702</v>
      </c>
      <c r="F216" s="125">
        <f t="shared" si="16"/>
        <v>546</v>
      </c>
      <c r="G216" s="125">
        <f t="shared" si="16"/>
        <v>522.6</v>
      </c>
      <c r="H216" s="125">
        <f t="shared" si="16"/>
        <v>499.2</v>
      </c>
      <c r="I216" s="125">
        <f t="shared" si="16"/>
        <v>475.8</v>
      </c>
      <c r="J216" s="126">
        <f t="shared" si="16"/>
        <v>436.80000000000007</v>
      </c>
      <c r="K216" s="68"/>
      <c r="L216" s="49"/>
      <c r="M216" s="163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</row>
    <row r="217" spans="2:60" ht="15.75" x14ac:dyDescent="0.3">
      <c r="B217" s="124" t="s">
        <v>201</v>
      </c>
      <c r="C217" s="125">
        <v>780</v>
      </c>
      <c r="D217" s="125">
        <f t="shared" si="16"/>
        <v>764.4</v>
      </c>
      <c r="E217" s="125">
        <f t="shared" si="16"/>
        <v>702</v>
      </c>
      <c r="F217" s="125">
        <f t="shared" si="16"/>
        <v>546</v>
      </c>
      <c r="G217" s="125">
        <f t="shared" si="16"/>
        <v>522.6</v>
      </c>
      <c r="H217" s="125">
        <f t="shared" si="16"/>
        <v>499.2</v>
      </c>
      <c r="I217" s="125">
        <f t="shared" si="16"/>
        <v>475.8</v>
      </c>
      <c r="J217" s="126">
        <f t="shared" si="16"/>
        <v>436.80000000000007</v>
      </c>
      <c r="K217" s="68"/>
      <c r="L217" s="49"/>
      <c r="M217" s="163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</row>
    <row r="218" spans="2:60" ht="16.5" thickBot="1" x14ac:dyDescent="0.35">
      <c r="B218" s="106" t="s">
        <v>202</v>
      </c>
      <c r="C218" s="107">
        <v>780</v>
      </c>
      <c r="D218" s="107">
        <f t="shared" si="16"/>
        <v>764.4</v>
      </c>
      <c r="E218" s="107">
        <f t="shared" si="16"/>
        <v>702</v>
      </c>
      <c r="F218" s="107">
        <f t="shared" si="16"/>
        <v>546</v>
      </c>
      <c r="G218" s="107">
        <f t="shared" si="16"/>
        <v>522.6</v>
      </c>
      <c r="H218" s="107">
        <f t="shared" si="16"/>
        <v>499.2</v>
      </c>
      <c r="I218" s="107">
        <f t="shared" si="16"/>
        <v>475.8</v>
      </c>
      <c r="J218" s="108">
        <f t="shared" si="16"/>
        <v>436.80000000000007</v>
      </c>
      <c r="K218" s="50"/>
      <c r="L218" s="54"/>
      <c r="M218" s="163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</row>
    <row r="219" spans="2:60" ht="15.75" x14ac:dyDescent="0.3">
      <c r="B219" s="131" t="s">
        <v>203</v>
      </c>
      <c r="C219" s="132">
        <v>730</v>
      </c>
      <c r="D219" s="132">
        <f t="shared" si="16"/>
        <v>715.4</v>
      </c>
      <c r="E219" s="132">
        <f t="shared" si="16"/>
        <v>657</v>
      </c>
      <c r="F219" s="132">
        <f t="shared" si="16"/>
        <v>511</v>
      </c>
      <c r="G219" s="132">
        <f t="shared" si="16"/>
        <v>489.1</v>
      </c>
      <c r="H219" s="132">
        <f t="shared" si="16"/>
        <v>467.2</v>
      </c>
      <c r="I219" s="132">
        <f t="shared" si="16"/>
        <v>445.3</v>
      </c>
      <c r="J219" s="133">
        <f t="shared" si="16"/>
        <v>408.8</v>
      </c>
      <c r="K219" s="71"/>
      <c r="L219" s="53"/>
      <c r="M219" s="163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2:60" ht="15.75" x14ac:dyDescent="0.3">
      <c r="B220" s="124" t="s">
        <v>204</v>
      </c>
      <c r="C220" s="125">
        <v>730</v>
      </c>
      <c r="D220" s="125">
        <f t="shared" si="16"/>
        <v>715.4</v>
      </c>
      <c r="E220" s="125">
        <f t="shared" si="16"/>
        <v>657</v>
      </c>
      <c r="F220" s="125">
        <f t="shared" si="16"/>
        <v>511</v>
      </c>
      <c r="G220" s="125">
        <f t="shared" si="16"/>
        <v>489.1</v>
      </c>
      <c r="H220" s="125">
        <f t="shared" si="16"/>
        <v>467.2</v>
      </c>
      <c r="I220" s="125">
        <f t="shared" si="16"/>
        <v>445.3</v>
      </c>
      <c r="J220" s="126">
        <f t="shared" si="16"/>
        <v>408.8</v>
      </c>
      <c r="K220" s="68"/>
      <c r="L220" s="49" t="s">
        <v>27</v>
      </c>
      <c r="M220" s="163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</row>
    <row r="221" spans="2:60" ht="15.75" x14ac:dyDescent="0.3">
      <c r="B221" s="124" t="s">
        <v>205</v>
      </c>
      <c r="C221" s="125">
        <v>730</v>
      </c>
      <c r="D221" s="125">
        <f t="shared" si="16"/>
        <v>715.4</v>
      </c>
      <c r="E221" s="125">
        <f t="shared" si="16"/>
        <v>657</v>
      </c>
      <c r="F221" s="125">
        <f t="shared" si="16"/>
        <v>511</v>
      </c>
      <c r="G221" s="125">
        <f t="shared" si="16"/>
        <v>489.1</v>
      </c>
      <c r="H221" s="125">
        <f t="shared" si="16"/>
        <v>467.2</v>
      </c>
      <c r="I221" s="125">
        <f t="shared" si="16"/>
        <v>445.3</v>
      </c>
      <c r="J221" s="126">
        <f t="shared" si="16"/>
        <v>408.8</v>
      </c>
      <c r="K221" s="68"/>
      <c r="L221" s="49"/>
      <c r="M221" s="163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</row>
    <row r="222" spans="2:60" ht="15.75" x14ac:dyDescent="0.3">
      <c r="B222" s="124" t="s">
        <v>206</v>
      </c>
      <c r="C222" s="125">
        <v>730</v>
      </c>
      <c r="D222" s="125">
        <f t="shared" si="16"/>
        <v>715.4</v>
      </c>
      <c r="E222" s="125">
        <f t="shared" si="16"/>
        <v>657</v>
      </c>
      <c r="F222" s="125">
        <f t="shared" si="16"/>
        <v>511</v>
      </c>
      <c r="G222" s="125">
        <f t="shared" si="16"/>
        <v>489.1</v>
      </c>
      <c r="H222" s="125">
        <f t="shared" si="16"/>
        <v>467.2</v>
      </c>
      <c r="I222" s="125">
        <f t="shared" si="16"/>
        <v>445.3</v>
      </c>
      <c r="J222" s="126">
        <f t="shared" si="16"/>
        <v>408.8</v>
      </c>
      <c r="K222" s="68"/>
      <c r="L222" s="49"/>
      <c r="M222" s="163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</row>
    <row r="223" spans="2:60" ht="15.75" x14ac:dyDescent="0.3">
      <c r="B223" s="124" t="s">
        <v>207</v>
      </c>
      <c r="C223" s="125">
        <v>730</v>
      </c>
      <c r="D223" s="125">
        <f t="shared" si="16"/>
        <v>715.4</v>
      </c>
      <c r="E223" s="125">
        <f t="shared" si="16"/>
        <v>657</v>
      </c>
      <c r="F223" s="125">
        <f t="shared" si="16"/>
        <v>511</v>
      </c>
      <c r="G223" s="125">
        <f t="shared" si="16"/>
        <v>489.1</v>
      </c>
      <c r="H223" s="125">
        <f t="shared" si="16"/>
        <v>467.2</v>
      </c>
      <c r="I223" s="125">
        <f t="shared" si="16"/>
        <v>445.3</v>
      </c>
      <c r="J223" s="126">
        <f t="shared" si="16"/>
        <v>408.8</v>
      </c>
      <c r="K223" s="68"/>
      <c r="L223" s="49"/>
      <c r="M223" s="163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</row>
    <row r="224" spans="2:60" ht="15.75" x14ac:dyDescent="0.3">
      <c r="B224" s="124" t="s">
        <v>208</v>
      </c>
      <c r="C224" s="125">
        <v>730</v>
      </c>
      <c r="D224" s="125">
        <f t="shared" si="16"/>
        <v>715.4</v>
      </c>
      <c r="E224" s="125">
        <f t="shared" si="16"/>
        <v>657</v>
      </c>
      <c r="F224" s="125">
        <f t="shared" si="16"/>
        <v>511</v>
      </c>
      <c r="G224" s="125">
        <f t="shared" si="16"/>
        <v>489.1</v>
      </c>
      <c r="H224" s="125">
        <f t="shared" si="16"/>
        <v>467.2</v>
      </c>
      <c r="I224" s="125">
        <f t="shared" si="16"/>
        <v>445.3</v>
      </c>
      <c r="J224" s="126">
        <f t="shared" si="16"/>
        <v>408.8</v>
      </c>
      <c r="K224" s="68"/>
      <c r="L224" s="49"/>
      <c r="M224" s="163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</row>
    <row r="225" spans="1:60" ht="15.75" x14ac:dyDescent="0.3">
      <c r="B225" s="124" t="s">
        <v>209</v>
      </c>
      <c r="C225" s="125">
        <v>730</v>
      </c>
      <c r="D225" s="125">
        <f t="shared" si="16"/>
        <v>715.4</v>
      </c>
      <c r="E225" s="125">
        <f t="shared" si="16"/>
        <v>657</v>
      </c>
      <c r="F225" s="125">
        <f t="shared" si="16"/>
        <v>511</v>
      </c>
      <c r="G225" s="125">
        <f t="shared" si="16"/>
        <v>489.1</v>
      </c>
      <c r="H225" s="125">
        <f t="shared" si="16"/>
        <v>467.2</v>
      </c>
      <c r="I225" s="125">
        <f t="shared" si="16"/>
        <v>445.3</v>
      </c>
      <c r="J225" s="126">
        <f t="shared" si="16"/>
        <v>408.8</v>
      </c>
      <c r="K225" s="68"/>
      <c r="L225" s="49"/>
      <c r="M225" s="163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</row>
    <row r="226" spans="1:60" ht="16.5" thickBot="1" x14ac:dyDescent="0.35">
      <c r="B226" s="106" t="s">
        <v>210</v>
      </c>
      <c r="C226" s="107">
        <v>730</v>
      </c>
      <c r="D226" s="107">
        <f t="shared" si="16"/>
        <v>715.4</v>
      </c>
      <c r="E226" s="107">
        <f t="shared" si="16"/>
        <v>657</v>
      </c>
      <c r="F226" s="107">
        <f t="shared" si="16"/>
        <v>511</v>
      </c>
      <c r="G226" s="107">
        <f t="shared" si="16"/>
        <v>489.1</v>
      </c>
      <c r="H226" s="107">
        <f t="shared" si="16"/>
        <v>467.2</v>
      </c>
      <c r="I226" s="107">
        <f t="shared" si="16"/>
        <v>445.3</v>
      </c>
      <c r="J226" s="108">
        <f t="shared" si="16"/>
        <v>408.8</v>
      </c>
      <c r="K226" s="50"/>
      <c r="L226" s="54"/>
      <c r="M226" s="163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</row>
    <row r="227" spans="1:60" ht="15.75" x14ac:dyDescent="0.3">
      <c r="B227" s="131" t="s">
        <v>219</v>
      </c>
      <c r="C227" s="132">
        <v>730</v>
      </c>
      <c r="D227" s="132">
        <f t="shared" si="16"/>
        <v>715.4</v>
      </c>
      <c r="E227" s="132">
        <f t="shared" si="16"/>
        <v>657</v>
      </c>
      <c r="F227" s="132">
        <f t="shared" si="16"/>
        <v>511</v>
      </c>
      <c r="G227" s="132">
        <f t="shared" si="16"/>
        <v>489.1</v>
      </c>
      <c r="H227" s="132">
        <f t="shared" si="16"/>
        <v>467.2</v>
      </c>
      <c r="I227" s="132">
        <f t="shared" si="16"/>
        <v>445.3</v>
      </c>
      <c r="J227" s="133">
        <f t="shared" si="16"/>
        <v>408.8</v>
      </c>
      <c r="K227" s="71"/>
      <c r="L227" s="74"/>
      <c r="M227" s="163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</row>
    <row r="228" spans="1:60" ht="15.75" x14ac:dyDescent="0.3">
      <c r="B228" s="124" t="s">
        <v>220</v>
      </c>
      <c r="C228" s="125">
        <v>730</v>
      </c>
      <c r="D228" s="125">
        <f t="shared" si="16"/>
        <v>715.4</v>
      </c>
      <c r="E228" s="125">
        <f t="shared" si="16"/>
        <v>657</v>
      </c>
      <c r="F228" s="125">
        <f t="shared" si="16"/>
        <v>511</v>
      </c>
      <c r="G228" s="125">
        <f t="shared" si="16"/>
        <v>489.1</v>
      </c>
      <c r="H228" s="125">
        <f t="shared" si="16"/>
        <v>467.2</v>
      </c>
      <c r="I228" s="125">
        <f t="shared" si="16"/>
        <v>445.3</v>
      </c>
      <c r="J228" s="126">
        <f t="shared" si="16"/>
        <v>408.8</v>
      </c>
      <c r="K228" s="68"/>
      <c r="L228" s="49"/>
      <c r="M228" s="163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</row>
    <row r="229" spans="1:60" ht="15.75" x14ac:dyDescent="0.3">
      <c r="B229" s="124" t="s">
        <v>221</v>
      </c>
      <c r="C229" s="125">
        <v>730</v>
      </c>
      <c r="D229" s="125">
        <f t="shared" si="16"/>
        <v>715.4</v>
      </c>
      <c r="E229" s="125">
        <f t="shared" si="16"/>
        <v>657</v>
      </c>
      <c r="F229" s="125">
        <f t="shared" si="16"/>
        <v>511</v>
      </c>
      <c r="G229" s="125">
        <f t="shared" si="16"/>
        <v>489.1</v>
      </c>
      <c r="H229" s="125">
        <f t="shared" si="16"/>
        <v>467.2</v>
      </c>
      <c r="I229" s="125">
        <f t="shared" si="16"/>
        <v>445.3</v>
      </c>
      <c r="J229" s="126">
        <f t="shared" ref="D229:J248" si="17">$C229-$C229*J$4</f>
        <v>408.8</v>
      </c>
      <c r="K229" s="68"/>
      <c r="L229" s="49"/>
      <c r="M229" s="163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</row>
    <row r="230" spans="1:60" ht="15.75" x14ac:dyDescent="0.3">
      <c r="B230" s="124" t="s">
        <v>222</v>
      </c>
      <c r="C230" s="125">
        <v>730</v>
      </c>
      <c r="D230" s="125">
        <f t="shared" si="17"/>
        <v>715.4</v>
      </c>
      <c r="E230" s="125">
        <f t="shared" si="17"/>
        <v>657</v>
      </c>
      <c r="F230" s="125">
        <f t="shared" si="17"/>
        <v>511</v>
      </c>
      <c r="G230" s="125">
        <f t="shared" si="17"/>
        <v>489.1</v>
      </c>
      <c r="H230" s="125">
        <f t="shared" si="17"/>
        <v>467.2</v>
      </c>
      <c r="I230" s="125">
        <f t="shared" si="17"/>
        <v>445.3</v>
      </c>
      <c r="J230" s="126">
        <f t="shared" si="17"/>
        <v>408.8</v>
      </c>
      <c r="K230" s="68"/>
      <c r="L230" s="49"/>
      <c r="M230" s="163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</row>
    <row r="231" spans="1:60" ht="15.75" x14ac:dyDescent="0.3">
      <c r="B231" s="124" t="s">
        <v>223</v>
      </c>
      <c r="C231" s="125">
        <v>730</v>
      </c>
      <c r="D231" s="125">
        <f t="shared" si="17"/>
        <v>715.4</v>
      </c>
      <c r="E231" s="125">
        <f t="shared" si="17"/>
        <v>657</v>
      </c>
      <c r="F231" s="125">
        <f t="shared" si="17"/>
        <v>511</v>
      </c>
      <c r="G231" s="125">
        <f t="shared" si="17"/>
        <v>489.1</v>
      </c>
      <c r="H231" s="125">
        <f t="shared" si="17"/>
        <v>467.2</v>
      </c>
      <c r="I231" s="125">
        <f t="shared" si="17"/>
        <v>445.3</v>
      </c>
      <c r="J231" s="126">
        <f t="shared" si="17"/>
        <v>408.8</v>
      </c>
      <c r="K231" s="68"/>
      <c r="L231" s="49"/>
      <c r="M231" s="163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</row>
    <row r="232" spans="1:60" ht="15.75" x14ac:dyDescent="0.3">
      <c r="B232" s="124" t="s">
        <v>224</v>
      </c>
      <c r="C232" s="125">
        <v>730</v>
      </c>
      <c r="D232" s="125">
        <f t="shared" si="17"/>
        <v>715.4</v>
      </c>
      <c r="E232" s="125">
        <f t="shared" si="17"/>
        <v>657</v>
      </c>
      <c r="F232" s="125">
        <f t="shared" si="17"/>
        <v>511</v>
      </c>
      <c r="G232" s="125">
        <f t="shared" si="17"/>
        <v>489.1</v>
      </c>
      <c r="H232" s="125">
        <f t="shared" si="17"/>
        <v>467.2</v>
      </c>
      <c r="I232" s="125">
        <f t="shared" si="17"/>
        <v>445.3</v>
      </c>
      <c r="J232" s="126">
        <f t="shared" si="17"/>
        <v>408.8</v>
      </c>
      <c r="K232" s="68"/>
      <c r="L232" s="49"/>
      <c r="M232" s="163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</row>
    <row r="233" spans="1:60" ht="15.75" x14ac:dyDescent="0.3">
      <c r="B233" s="124" t="s">
        <v>225</v>
      </c>
      <c r="C233" s="125">
        <v>730</v>
      </c>
      <c r="D233" s="125">
        <f t="shared" si="17"/>
        <v>715.4</v>
      </c>
      <c r="E233" s="125">
        <f t="shared" si="17"/>
        <v>657</v>
      </c>
      <c r="F233" s="125">
        <f t="shared" si="17"/>
        <v>511</v>
      </c>
      <c r="G233" s="125">
        <f t="shared" si="17"/>
        <v>489.1</v>
      </c>
      <c r="H233" s="125">
        <f t="shared" si="17"/>
        <v>467.2</v>
      </c>
      <c r="I233" s="125">
        <f t="shared" si="17"/>
        <v>445.3</v>
      </c>
      <c r="J233" s="126">
        <f t="shared" si="17"/>
        <v>408.8</v>
      </c>
      <c r="K233" s="68"/>
      <c r="L233" s="49"/>
      <c r="M233" s="163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</row>
    <row r="234" spans="1:60" ht="16.5" thickBot="1" x14ac:dyDescent="0.35">
      <c r="A234" s="16"/>
      <c r="B234" s="106" t="s">
        <v>226</v>
      </c>
      <c r="C234" s="107">
        <v>730</v>
      </c>
      <c r="D234" s="107">
        <f t="shared" si="17"/>
        <v>715.4</v>
      </c>
      <c r="E234" s="107">
        <f t="shared" si="17"/>
        <v>657</v>
      </c>
      <c r="F234" s="107">
        <f t="shared" si="17"/>
        <v>511</v>
      </c>
      <c r="G234" s="107">
        <f t="shared" si="17"/>
        <v>489.1</v>
      </c>
      <c r="H234" s="107">
        <f t="shared" si="17"/>
        <v>467.2</v>
      </c>
      <c r="I234" s="107">
        <f t="shared" si="17"/>
        <v>445.3</v>
      </c>
      <c r="J234" s="108">
        <f t="shared" si="17"/>
        <v>408.8</v>
      </c>
      <c r="K234" s="50"/>
      <c r="L234" s="69"/>
      <c r="M234" s="163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</row>
    <row r="235" spans="1:60" ht="15.75" x14ac:dyDescent="0.3">
      <c r="B235" s="124" t="s">
        <v>318</v>
      </c>
      <c r="C235" s="125">
        <v>730</v>
      </c>
      <c r="D235" s="125">
        <f t="shared" si="17"/>
        <v>715.4</v>
      </c>
      <c r="E235" s="125">
        <f t="shared" si="17"/>
        <v>657</v>
      </c>
      <c r="F235" s="125">
        <f t="shared" si="17"/>
        <v>511</v>
      </c>
      <c r="G235" s="125">
        <f t="shared" si="17"/>
        <v>489.1</v>
      </c>
      <c r="H235" s="125">
        <f t="shared" si="17"/>
        <v>467.2</v>
      </c>
      <c r="I235" s="125">
        <f t="shared" si="17"/>
        <v>445.3</v>
      </c>
      <c r="J235" s="126">
        <f t="shared" si="17"/>
        <v>408.8</v>
      </c>
      <c r="K235" s="68"/>
      <c r="L235" s="53"/>
      <c r="M235" s="163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</row>
    <row r="236" spans="1:60" ht="15.75" x14ac:dyDescent="0.3">
      <c r="B236" s="124" t="s">
        <v>319</v>
      </c>
      <c r="C236" s="125">
        <v>730</v>
      </c>
      <c r="D236" s="125">
        <f t="shared" si="17"/>
        <v>715.4</v>
      </c>
      <c r="E236" s="125">
        <f t="shared" si="17"/>
        <v>657</v>
      </c>
      <c r="F236" s="125">
        <f t="shared" si="17"/>
        <v>511</v>
      </c>
      <c r="G236" s="125">
        <f t="shared" si="17"/>
        <v>489.1</v>
      </c>
      <c r="H236" s="125">
        <f t="shared" si="17"/>
        <v>467.2</v>
      </c>
      <c r="I236" s="125">
        <f t="shared" si="17"/>
        <v>445.3</v>
      </c>
      <c r="J236" s="126">
        <f t="shared" si="17"/>
        <v>408.8</v>
      </c>
      <c r="K236" s="68"/>
      <c r="L236" s="49"/>
      <c r="M236" s="163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</row>
    <row r="237" spans="1:60" ht="15.75" x14ac:dyDescent="0.3">
      <c r="B237" s="124" t="s">
        <v>320</v>
      </c>
      <c r="C237" s="125">
        <v>730</v>
      </c>
      <c r="D237" s="125">
        <f t="shared" si="17"/>
        <v>715.4</v>
      </c>
      <c r="E237" s="125">
        <f t="shared" si="17"/>
        <v>657</v>
      </c>
      <c r="F237" s="125">
        <f t="shared" si="17"/>
        <v>511</v>
      </c>
      <c r="G237" s="125">
        <f t="shared" si="17"/>
        <v>489.1</v>
      </c>
      <c r="H237" s="125">
        <f t="shared" si="17"/>
        <v>467.2</v>
      </c>
      <c r="I237" s="125">
        <f t="shared" si="17"/>
        <v>445.3</v>
      </c>
      <c r="J237" s="126">
        <f t="shared" si="17"/>
        <v>408.8</v>
      </c>
      <c r="K237" s="68"/>
      <c r="L237" s="49"/>
      <c r="M237" s="163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</row>
    <row r="238" spans="1:60" ht="16.5" thickBot="1" x14ac:dyDescent="0.35">
      <c r="B238" s="124" t="s">
        <v>321</v>
      </c>
      <c r="C238" s="125">
        <v>730</v>
      </c>
      <c r="D238" s="125">
        <f t="shared" si="17"/>
        <v>715.4</v>
      </c>
      <c r="E238" s="125">
        <f t="shared" si="17"/>
        <v>657</v>
      </c>
      <c r="F238" s="125">
        <f t="shared" si="17"/>
        <v>511</v>
      </c>
      <c r="G238" s="125">
        <f t="shared" si="17"/>
        <v>489.1</v>
      </c>
      <c r="H238" s="125">
        <f t="shared" si="17"/>
        <v>467.2</v>
      </c>
      <c r="I238" s="125">
        <f t="shared" si="17"/>
        <v>445.3</v>
      </c>
      <c r="J238" s="126">
        <f t="shared" si="17"/>
        <v>408.8</v>
      </c>
      <c r="K238" s="68"/>
      <c r="L238" s="49"/>
      <c r="M238" s="163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</row>
    <row r="239" spans="1:60" ht="15.75" x14ac:dyDescent="0.3">
      <c r="B239" s="131" t="s">
        <v>143</v>
      </c>
      <c r="C239" s="132">
        <f>780+50</f>
        <v>830</v>
      </c>
      <c r="D239" s="132">
        <f t="shared" si="17"/>
        <v>813.4</v>
      </c>
      <c r="E239" s="132">
        <f t="shared" si="17"/>
        <v>747</v>
      </c>
      <c r="F239" s="132">
        <f t="shared" si="17"/>
        <v>581</v>
      </c>
      <c r="G239" s="132">
        <f t="shared" si="17"/>
        <v>556.1</v>
      </c>
      <c r="H239" s="132">
        <f t="shared" si="17"/>
        <v>531.20000000000005</v>
      </c>
      <c r="I239" s="132">
        <f t="shared" si="17"/>
        <v>506.3</v>
      </c>
      <c r="J239" s="133">
        <f t="shared" si="17"/>
        <v>464.80000000000007</v>
      </c>
      <c r="K239" s="71"/>
      <c r="L239" s="75"/>
      <c r="M239" s="163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</row>
    <row r="240" spans="1:60" ht="15.75" x14ac:dyDescent="0.3">
      <c r="B240" s="124" t="s">
        <v>144</v>
      </c>
      <c r="C240" s="125">
        <f t="shared" ref="C240:C246" si="18">780+50</f>
        <v>830</v>
      </c>
      <c r="D240" s="125">
        <f t="shared" si="17"/>
        <v>813.4</v>
      </c>
      <c r="E240" s="125">
        <f t="shared" si="17"/>
        <v>747</v>
      </c>
      <c r="F240" s="125">
        <f t="shared" si="17"/>
        <v>581</v>
      </c>
      <c r="G240" s="125">
        <f t="shared" si="17"/>
        <v>556.1</v>
      </c>
      <c r="H240" s="125">
        <f t="shared" si="17"/>
        <v>531.20000000000005</v>
      </c>
      <c r="I240" s="125">
        <f t="shared" si="17"/>
        <v>506.3</v>
      </c>
      <c r="J240" s="126">
        <f t="shared" si="17"/>
        <v>464.80000000000007</v>
      </c>
      <c r="K240" s="68"/>
      <c r="L240" s="49"/>
      <c r="M240" s="163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</row>
    <row r="241" spans="2:60" ht="15.75" x14ac:dyDescent="0.3">
      <c r="B241" s="124" t="s">
        <v>145</v>
      </c>
      <c r="C241" s="125">
        <f t="shared" si="18"/>
        <v>830</v>
      </c>
      <c r="D241" s="125">
        <f t="shared" si="17"/>
        <v>813.4</v>
      </c>
      <c r="E241" s="125">
        <f t="shared" si="17"/>
        <v>747</v>
      </c>
      <c r="F241" s="125">
        <f t="shared" si="17"/>
        <v>581</v>
      </c>
      <c r="G241" s="125">
        <f t="shared" si="17"/>
        <v>556.1</v>
      </c>
      <c r="H241" s="125">
        <f t="shared" si="17"/>
        <v>531.20000000000005</v>
      </c>
      <c r="I241" s="125">
        <f t="shared" si="17"/>
        <v>506.3</v>
      </c>
      <c r="J241" s="126">
        <f t="shared" si="17"/>
        <v>464.80000000000007</v>
      </c>
      <c r="K241" s="68"/>
      <c r="L241" s="49"/>
      <c r="M241" s="163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</row>
    <row r="242" spans="2:60" ht="15.75" x14ac:dyDescent="0.3">
      <c r="B242" s="124" t="s">
        <v>146</v>
      </c>
      <c r="C242" s="125">
        <f t="shared" si="18"/>
        <v>830</v>
      </c>
      <c r="D242" s="125">
        <f t="shared" si="17"/>
        <v>813.4</v>
      </c>
      <c r="E242" s="125">
        <f t="shared" si="17"/>
        <v>747</v>
      </c>
      <c r="F242" s="125">
        <f t="shared" si="17"/>
        <v>581</v>
      </c>
      <c r="G242" s="125">
        <f t="shared" si="17"/>
        <v>556.1</v>
      </c>
      <c r="H242" s="125">
        <f t="shared" si="17"/>
        <v>531.20000000000005</v>
      </c>
      <c r="I242" s="125">
        <f t="shared" si="17"/>
        <v>506.3</v>
      </c>
      <c r="J242" s="126">
        <f t="shared" si="17"/>
        <v>464.80000000000007</v>
      </c>
      <c r="K242" s="68"/>
      <c r="L242" s="49"/>
      <c r="M242" s="163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</row>
    <row r="243" spans="2:60" ht="15.75" x14ac:dyDescent="0.3">
      <c r="B243" s="124" t="s">
        <v>147</v>
      </c>
      <c r="C243" s="125">
        <f t="shared" si="18"/>
        <v>830</v>
      </c>
      <c r="D243" s="125">
        <f t="shared" si="17"/>
        <v>813.4</v>
      </c>
      <c r="E243" s="125">
        <f t="shared" si="17"/>
        <v>747</v>
      </c>
      <c r="F243" s="125">
        <f t="shared" si="17"/>
        <v>581</v>
      </c>
      <c r="G243" s="125">
        <f t="shared" si="17"/>
        <v>556.1</v>
      </c>
      <c r="H243" s="125">
        <f t="shared" si="17"/>
        <v>531.20000000000005</v>
      </c>
      <c r="I243" s="125">
        <f t="shared" si="17"/>
        <v>506.3</v>
      </c>
      <c r="J243" s="126">
        <f t="shared" si="17"/>
        <v>464.80000000000007</v>
      </c>
      <c r="K243" s="68"/>
      <c r="L243" s="49"/>
      <c r="M243" s="163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</row>
    <row r="244" spans="2:60" ht="15.75" x14ac:dyDescent="0.3">
      <c r="B244" s="124" t="s">
        <v>148</v>
      </c>
      <c r="C244" s="125">
        <f t="shared" si="18"/>
        <v>830</v>
      </c>
      <c r="D244" s="125">
        <f t="shared" si="17"/>
        <v>813.4</v>
      </c>
      <c r="E244" s="125">
        <f t="shared" si="17"/>
        <v>747</v>
      </c>
      <c r="F244" s="125">
        <f t="shared" si="17"/>
        <v>581</v>
      </c>
      <c r="G244" s="125">
        <f t="shared" si="17"/>
        <v>556.1</v>
      </c>
      <c r="H244" s="125">
        <f t="shared" si="17"/>
        <v>531.20000000000005</v>
      </c>
      <c r="I244" s="125">
        <f t="shared" si="17"/>
        <v>506.3</v>
      </c>
      <c r="J244" s="126">
        <f t="shared" si="17"/>
        <v>464.80000000000007</v>
      </c>
      <c r="K244" s="68"/>
      <c r="L244" s="49"/>
      <c r="M244" s="163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</row>
    <row r="245" spans="2:60" ht="15.75" x14ac:dyDescent="0.3">
      <c r="B245" s="124" t="s">
        <v>149</v>
      </c>
      <c r="C245" s="125">
        <f t="shared" si="18"/>
        <v>830</v>
      </c>
      <c r="D245" s="125">
        <f t="shared" si="17"/>
        <v>813.4</v>
      </c>
      <c r="E245" s="125">
        <f t="shared" si="17"/>
        <v>747</v>
      </c>
      <c r="F245" s="125">
        <f t="shared" si="17"/>
        <v>581</v>
      </c>
      <c r="G245" s="125">
        <f t="shared" si="17"/>
        <v>556.1</v>
      </c>
      <c r="H245" s="125">
        <f t="shared" si="17"/>
        <v>531.20000000000005</v>
      </c>
      <c r="I245" s="125">
        <f t="shared" si="17"/>
        <v>506.3</v>
      </c>
      <c r="J245" s="126">
        <f t="shared" si="17"/>
        <v>464.80000000000007</v>
      </c>
      <c r="K245" s="68"/>
      <c r="L245" s="49"/>
      <c r="M245" s="163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</row>
    <row r="246" spans="2:60" ht="16.5" thickBot="1" x14ac:dyDescent="0.35">
      <c r="B246" s="106" t="s">
        <v>150</v>
      </c>
      <c r="C246" s="107">
        <f t="shared" si="18"/>
        <v>830</v>
      </c>
      <c r="D246" s="107">
        <f t="shared" si="17"/>
        <v>813.4</v>
      </c>
      <c r="E246" s="107">
        <f t="shared" si="17"/>
        <v>747</v>
      </c>
      <c r="F246" s="107">
        <f t="shared" si="17"/>
        <v>581</v>
      </c>
      <c r="G246" s="107">
        <f t="shared" si="17"/>
        <v>556.1</v>
      </c>
      <c r="H246" s="107">
        <f t="shared" si="17"/>
        <v>531.20000000000005</v>
      </c>
      <c r="I246" s="107">
        <f t="shared" si="17"/>
        <v>506.3</v>
      </c>
      <c r="J246" s="108">
        <f t="shared" si="17"/>
        <v>464.80000000000007</v>
      </c>
      <c r="K246" s="50"/>
      <c r="L246" s="54"/>
      <c r="M246" s="163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</row>
    <row r="247" spans="2:60" ht="15.75" x14ac:dyDescent="0.3">
      <c r="B247" s="128" t="s">
        <v>151</v>
      </c>
      <c r="C247" s="129">
        <v>780</v>
      </c>
      <c r="D247" s="129">
        <f t="shared" si="17"/>
        <v>764.4</v>
      </c>
      <c r="E247" s="129">
        <f t="shared" si="17"/>
        <v>702</v>
      </c>
      <c r="F247" s="129">
        <f t="shared" si="17"/>
        <v>546</v>
      </c>
      <c r="G247" s="129">
        <f t="shared" si="17"/>
        <v>522.6</v>
      </c>
      <c r="H247" s="129">
        <f t="shared" si="17"/>
        <v>499.2</v>
      </c>
      <c r="I247" s="129">
        <f t="shared" si="17"/>
        <v>475.8</v>
      </c>
      <c r="J247" s="130">
        <f t="shared" si="17"/>
        <v>436.80000000000007</v>
      </c>
      <c r="K247" s="70"/>
      <c r="L247" s="56"/>
      <c r="M247" s="163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</row>
    <row r="248" spans="2:60" ht="15.75" x14ac:dyDescent="0.3">
      <c r="B248" s="124" t="s">
        <v>152</v>
      </c>
      <c r="C248" s="125">
        <v>780</v>
      </c>
      <c r="D248" s="125">
        <f t="shared" si="17"/>
        <v>764.4</v>
      </c>
      <c r="E248" s="125">
        <f t="shared" si="17"/>
        <v>702</v>
      </c>
      <c r="F248" s="125">
        <f t="shared" si="17"/>
        <v>546</v>
      </c>
      <c r="G248" s="125">
        <f t="shared" si="17"/>
        <v>522.6</v>
      </c>
      <c r="H248" s="125">
        <f t="shared" si="17"/>
        <v>499.2</v>
      </c>
      <c r="I248" s="125">
        <f t="shared" si="17"/>
        <v>475.8</v>
      </c>
      <c r="J248" s="126">
        <f t="shared" si="17"/>
        <v>436.80000000000007</v>
      </c>
      <c r="K248" s="68"/>
      <c r="L248" s="49"/>
      <c r="M248" s="163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</row>
    <row r="249" spans="2:60" ht="15.75" x14ac:dyDescent="0.3">
      <c r="B249" s="124" t="s">
        <v>153</v>
      </c>
      <c r="C249" s="125">
        <v>780</v>
      </c>
      <c r="D249" s="125">
        <f t="shared" ref="D249:J254" si="19">$C249-$C249*D$4</f>
        <v>764.4</v>
      </c>
      <c r="E249" s="125">
        <f t="shared" si="19"/>
        <v>702</v>
      </c>
      <c r="F249" s="125">
        <f t="shared" si="19"/>
        <v>546</v>
      </c>
      <c r="G249" s="125">
        <f t="shared" si="19"/>
        <v>522.6</v>
      </c>
      <c r="H249" s="125">
        <f t="shared" si="19"/>
        <v>499.2</v>
      </c>
      <c r="I249" s="125">
        <f t="shared" si="19"/>
        <v>475.8</v>
      </c>
      <c r="J249" s="126">
        <f t="shared" si="19"/>
        <v>436.80000000000007</v>
      </c>
      <c r="K249" s="68"/>
      <c r="L249" s="49"/>
      <c r="M249" s="163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</row>
    <row r="250" spans="2:60" ht="15.75" x14ac:dyDescent="0.3">
      <c r="B250" s="124" t="s">
        <v>154</v>
      </c>
      <c r="C250" s="125">
        <v>780</v>
      </c>
      <c r="D250" s="125">
        <f t="shared" si="19"/>
        <v>764.4</v>
      </c>
      <c r="E250" s="125">
        <f t="shared" si="19"/>
        <v>702</v>
      </c>
      <c r="F250" s="125">
        <f t="shared" si="19"/>
        <v>546</v>
      </c>
      <c r="G250" s="125">
        <f t="shared" si="19"/>
        <v>522.6</v>
      </c>
      <c r="H250" s="125">
        <f t="shared" si="19"/>
        <v>499.2</v>
      </c>
      <c r="I250" s="125">
        <f t="shared" si="19"/>
        <v>475.8</v>
      </c>
      <c r="J250" s="126">
        <f t="shared" si="19"/>
        <v>436.80000000000007</v>
      </c>
      <c r="K250" s="68"/>
      <c r="L250" s="49"/>
      <c r="M250" s="163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</row>
    <row r="251" spans="2:60" ht="15.75" x14ac:dyDescent="0.3">
      <c r="B251" s="124" t="s">
        <v>155</v>
      </c>
      <c r="C251" s="125">
        <v>780</v>
      </c>
      <c r="D251" s="125">
        <f t="shared" si="19"/>
        <v>764.4</v>
      </c>
      <c r="E251" s="125">
        <f t="shared" si="19"/>
        <v>702</v>
      </c>
      <c r="F251" s="125">
        <f t="shared" si="19"/>
        <v>546</v>
      </c>
      <c r="G251" s="125">
        <f t="shared" si="19"/>
        <v>522.6</v>
      </c>
      <c r="H251" s="125">
        <f t="shared" si="19"/>
        <v>499.2</v>
      </c>
      <c r="I251" s="125">
        <f t="shared" si="19"/>
        <v>475.8</v>
      </c>
      <c r="J251" s="126">
        <f t="shared" si="19"/>
        <v>436.80000000000007</v>
      </c>
      <c r="K251" s="68"/>
      <c r="L251" s="49"/>
      <c r="M251" s="163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</row>
    <row r="252" spans="2:60" ht="15.75" x14ac:dyDescent="0.3">
      <c r="B252" s="124" t="s">
        <v>156</v>
      </c>
      <c r="C252" s="125">
        <v>780</v>
      </c>
      <c r="D252" s="125">
        <f t="shared" si="19"/>
        <v>764.4</v>
      </c>
      <c r="E252" s="125">
        <f t="shared" si="19"/>
        <v>702</v>
      </c>
      <c r="F252" s="125">
        <f t="shared" si="19"/>
        <v>546</v>
      </c>
      <c r="G252" s="125">
        <f t="shared" si="19"/>
        <v>522.6</v>
      </c>
      <c r="H252" s="125">
        <f t="shared" si="19"/>
        <v>499.2</v>
      </c>
      <c r="I252" s="125">
        <f t="shared" si="19"/>
        <v>475.8</v>
      </c>
      <c r="J252" s="126">
        <f t="shared" si="19"/>
        <v>436.80000000000007</v>
      </c>
      <c r="K252" s="68"/>
      <c r="L252" s="49"/>
      <c r="M252" s="163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</row>
    <row r="253" spans="2:60" ht="15.75" x14ac:dyDescent="0.3">
      <c r="B253" s="124" t="s">
        <v>157</v>
      </c>
      <c r="C253" s="125">
        <v>780</v>
      </c>
      <c r="D253" s="125">
        <f t="shared" si="19"/>
        <v>764.4</v>
      </c>
      <c r="E253" s="125">
        <f t="shared" si="19"/>
        <v>702</v>
      </c>
      <c r="F253" s="125">
        <f t="shared" si="19"/>
        <v>546</v>
      </c>
      <c r="G253" s="125">
        <f t="shared" si="19"/>
        <v>522.6</v>
      </c>
      <c r="H253" s="125">
        <f t="shared" si="19"/>
        <v>499.2</v>
      </c>
      <c r="I253" s="125">
        <f t="shared" si="19"/>
        <v>475.8</v>
      </c>
      <c r="J253" s="126">
        <f t="shared" si="19"/>
        <v>436.80000000000007</v>
      </c>
      <c r="K253" s="68"/>
      <c r="L253" s="49"/>
      <c r="M253" s="163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</row>
    <row r="254" spans="2:60" ht="16.5" thickBot="1" x14ac:dyDescent="0.35">
      <c r="B254" s="106" t="s">
        <v>158</v>
      </c>
      <c r="C254" s="107">
        <v>780</v>
      </c>
      <c r="D254" s="107">
        <f t="shared" si="19"/>
        <v>764.4</v>
      </c>
      <c r="E254" s="107">
        <f t="shared" si="19"/>
        <v>702</v>
      </c>
      <c r="F254" s="107">
        <f t="shared" si="19"/>
        <v>546</v>
      </c>
      <c r="G254" s="107">
        <f t="shared" si="19"/>
        <v>522.6</v>
      </c>
      <c r="H254" s="107">
        <f t="shared" si="19"/>
        <v>499.2</v>
      </c>
      <c r="I254" s="107">
        <f t="shared" si="19"/>
        <v>475.8</v>
      </c>
      <c r="J254" s="108">
        <f t="shared" si="19"/>
        <v>436.80000000000007</v>
      </c>
      <c r="K254" s="50"/>
      <c r="L254" s="49"/>
      <c r="M254" s="163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</row>
    <row r="255" spans="2:60" ht="16.5" thickBot="1" x14ac:dyDescent="0.35">
      <c r="B255" s="121"/>
      <c r="C255" s="122"/>
      <c r="D255" s="138">
        <v>0.02</v>
      </c>
      <c r="E255" s="138">
        <v>0.08</v>
      </c>
      <c r="F255" s="138">
        <v>0.15</v>
      </c>
      <c r="G255" s="138">
        <v>0.2</v>
      </c>
      <c r="H255" s="138">
        <v>0.25</v>
      </c>
      <c r="I255" s="138">
        <v>0.3</v>
      </c>
      <c r="J255" s="138">
        <v>0.33</v>
      </c>
      <c r="K255" s="61"/>
      <c r="L255" s="67"/>
      <c r="M255" s="16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47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</row>
    <row r="256" spans="2:60" x14ac:dyDescent="0.25">
      <c r="B256" s="118" t="s">
        <v>191</v>
      </c>
      <c r="C256" s="119"/>
      <c r="D256" s="119"/>
      <c r="E256" s="120"/>
      <c r="F256" s="120"/>
      <c r="G256" s="120"/>
      <c r="H256" s="120"/>
      <c r="I256" s="120"/>
      <c r="J256" s="120"/>
      <c r="K256" s="65"/>
      <c r="L256" s="46"/>
      <c r="M256" s="163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</row>
    <row r="257" spans="2:60" x14ac:dyDescent="0.25">
      <c r="B257" s="139" t="s">
        <v>159</v>
      </c>
      <c r="C257" s="125">
        <v>400</v>
      </c>
      <c r="D257" s="125">
        <v>392</v>
      </c>
      <c r="E257" s="125">
        <v>360</v>
      </c>
      <c r="F257" s="125">
        <v>280</v>
      </c>
      <c r="G257" s="125">
        <v>268</v>
      </c>
      <c r="H257" s="125">
        <v>268</v>
      </c>
      <c r="I257" s="125">
        <v>268</v>
      </c>
      <c r="J257" s="126">
        <v>268</v>
      </c>
      <c r="K257" s="68"/>
      <c r="L257" s="76"/>
      <c r="M257" s="163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</row>
    <row r="258" spans="2:60" ht="15.75" x14ac:dyDescent="0.3">
      <c r="B258" s="141" t="s">
        <v>264</v>
      </c>
      <c r="C258" s="104">
        <v>2000</v>
      </c>
      <c r="D258" s="104">
        <f t="shared" ref="D258:J268" si="20">$C258-$C258*D$255</f>
        <v>1960</v>
      </c>
      <c r="E258" s="104">
        <f t="shared" si="20"/>
        <v>1840</v>
      </c>
      <c r="F258" s="104">
        <f t="shared" si="20"/>
        <v>1700</v>
      </c>
      <c r="G258" s="104">
        <f t="shared" si="20"/>
        <v>1600</v>
      </c>
      <c r="H258" s="104">
        <f t="shared" si="20"/>
        <v>1500</v>
      </c>
      <c r="I258" s="104">
        <f t="shared" si="20"/>
        <v>1400</v>
      </c>
      <c r="J258" s="105">
        <f t="shared" si="20"/>
        <v>1340</v>
      </c>
      <c r="K258" s="48"/>
      <c r="L258" s="49"/>
      <c r="M258" s="163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</row>
    <row r="259" spans="2:60" ht="15.75" x14ac:dyDescent="0.3">
      <c r="B259" s="141" t="s">
        <v>265</v>
      </c>
      <c r="C259" s="104">
        <v>2000</v>
      </c>
      <c r="D259" s="104">
        <f t="shared" si="20"/>
        <v>1960</v>
      </c>
      <c r="E259" s="104">
        <f t="shared" si="20"/>
        <v>1840</v>
      </c>
      <c r="F259" s="104">
        <f t="shared" si="20"/>
        <v>1700</v>
      </c>
      <c r="G259" s="104">
        <f t="shared" si="20"/>
        <v>1600</v>
      </c>
      <c r="H259" s="104">
        <f t="shared" si="20"/>
        <v>1500</v>
      </c>
      <c r="I259" s="104">
        <f t="shared" si="20"/>
        <v>1400</v>
      </c>
      <c r="J259" s="105">
        <f t="shared" si="20"/>
        <v>1340</v>
      </c>
      <c r="K259" s="48"/>
      <c r="L259" s="49"/>
      <c r="M259" s="163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</row>
    <row r="260" spans="2:60" ht="15.75" x14ac:dyDescent="0.3">
      <c r="B260" s="141" t="s">
        <v>266</v>
      </c>
      <c r="C260" s="104">
        <v>2000</v>
      </c>
      <c r="D260" s="104">
        <f t="shared" si="20"/>
        <v>1960</v>
      </c>
      <c r="E260" s="104">
        <f t="shared" si="20"/>
        <v>1840</v>
      </c>
      <c r="F260" s="104">
        <f t="shared" si="20"/>
        <v>1700</v>
      </c>
      <c r="G260" s="104">
        <f t="shared" si="20"/>
        <v>1600</v>
      </c>
      <c r="H260" s="104">
        <f t="shared" si="20"/>
        <v>1500</v>
      </c>
      <c r="I260" s="104">
        <f t="shared" si="20"/>
        <v>1400</v>
      </c>
      <c r="J260" s="105">
        <f t="shared" si="20"/>
        <v>1340</v>
      </c>
      <c r="K260" s="48"/>
      <c r="L260" s="49"/>
      <c r="M260" s="163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</row>
    <row r="261" spans="2:60" ht="15.75" x14ac:dyDescent="0.3">
      <c r="B261" s="141" t="s">
        <v>274</v>
      </c>
      <c r="C261" s="104">
        <v>2000</v>
      </c>
      <c r="D261" s="104">
        <f t="shared" si="20"/>
        <v>1960</v>
      </c>
      <c r="E261" s="104">
        <f t="shared" si="20"/>
        <v>1840</v>
      </c>
      <c r="F261" s="104">
        <f t="shared" si="20"/>
        <v>1700</v>
      </c>
      <c r="G261" s="104">
        <f t="shared" si="20"/>
        <v>1600</v>
      </c>
      <c r="H261" s="104">
        <f t="shared" si="20"/>
        <v>1500</v>
      </c>
      <c r="I261" s="104">
        <f t="shared" si="20"/>
        <v>1400</v>
      </c>
      <c r="J261" s="105">
        <f t="shared" si="20"/>
        <v>1340</v>
      </c>
      <c r="K261" s="48"/>
      <c r="L261" s="49"/>
      <c r="M261" s="163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</row>
    <row r="262" spans="2:60" ht="15.75" x14ac:dyDescent="0.3">
      <c r="B262" s="141" t="s">
        <v>275</v>
      </c>
      <c r="C262" s="104">
        <v>2000</v>
      </c>
      <c r="D262" s="104">
        <f t="shared" si="20"/>
        <v>1960</v>
      </c>
      <c r="E262" s="104">
        <f t="shared" si="20"/>
        <v>1840</v>
      </c>
      <c r="F262" s="104">
        <f t="shared" si="20"/>
        <v>1700</v>
      </c>
      <c r="G262" s="104">
        <f t="shared" si="20"/>
        <v>1600</v>
      </c>
      <c r="H262" s="104">
        <f t="shared" si="20"/>
        <v>1500</v>
      </c>
      <c r="I262" s="104">
        <f t="shared" si="20"/>
        <v>1400</v>
      </c>
      <c r="J262" s="105">
        <f t="shared" si="20"/>
        <v>1340</v>
      </c>
      <c r="K262" s="48"/>
      <c r="L262" s="49"/>
      <c r="M262" s="163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</row>
    <row r="263" spans="2:60" ht="15.75" x14ac:dyDescent="0.3">
      <c r="B263" s="141" t="s">
        <v>276</v>
      </c>
      <c r="C263" s="104">
        <v>2000</v>
      </c>
      <c r="D263" s="104">
        <f t="shared" si="20"/>
        <v>1960</v>
      </c>
      <c r="E263" s="104">
        <f t="shared" si="20"/>
        <v>1840</v>
      </c>
      <c r="F263" s="104">
        <f t="shared" si="20"/>
        <v>1700</v>
      </c>
      <c r="G263" s="104">
        <f t="shared" si="20"/>
        <v>1600</v>
      </c>
      <c r="H263" s="104">
        <f t="shared" si="20"/>
        <v>1500</v>
      </c>
      <c r="I263" s="104">
        <f t="shared" si="20"/>
        <v>1400</v>
      </c>
      <c r="J263" s="105">
        <f t="shared" si="20"/>
        <v>1340</v>
      </c>
      <c r="K263" s="48"/>
      <c r="L263" s="49"/>
      <c r="M263" s="163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</row>
    <row r="264" spans="2:60" ht="15.75" x14ac:dyDescent="0.3">
      <c r="B264" s="141" t="s">
        <v>267</v>
      </c>
      <c r="C264" s="104">
        <v>2000</v>
      </c>
      <c r="D264" s="104">
        <f t="shared" si="20"/>
        <v>1960</v>
      </c>
      <c r="E264" s="104">
        <f t="shared" si="20"/>
        <v>1840</v>
      </c>
      <c r="F264" s="104">
        <f t="shared" si="20"/>
        <v>1700</v>
      </c>
      <c r="G264" s="104">
        <f t="shared" si="20"/>
        <v>1600</v>
      </c>
      <c r="H264" s="104">
        <f t="shared" si="20"/>
        <v>1500</v>
      </c>
      <c r="I264" s="104">
        <f t="shared" si="20"/>
        <v>1400</v>
      </c>
      <c r="J264" s="105">
        <f t="shared" si="20"/>
        <v>1340</v>
      </c>
      <c r="K264" s="48"/>
      <c r="L264" s="49"/>
      <c r="M264" s="163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</row>
    <row r="265" spans="2:60" ht="15.75" x14ac:dyDescent="0.3">
      <c r="B265" s="141" t="s">
        <v>268</v>
      </c>
      <c r="C265" s="104">
        <v>2000</v>
      </c>
      <c r="D265" s="104">
        <f t="shared" si="20"/>
        <v>1960</v>
      </c>
      <c r="E265" s="104">
        <f t="shared" si="20"/>
        <v>1840</v>
      </c>
      <c r="F265" s="104">
        <f t="shared" si="20"/>
        <v>1700</v>
      </c>
      <c r="G265" s="104">
        <f t="shared" si="20"/>
        <v>1600</v>
      </c>
      <c r="H265" s="104">
        <f t="shared" si="20"/>
        <v>1500</v>
      </c>
      <c r="I265" s="104">
        <f t="shared" si="20"/>
        <v>1400</v>
      </c>
      <c r="J265" s="105">
        <f t="shared" si="20"/>
        <v>1340</v>
      </c>
      <c r="K265" s="48"/>
      <c r="L265" s="49"/>
      <c r="M265" s="163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</row>
    <row r="266" spans="2:60" ht="15.75" x14ac:dyDescent="0.3">
      <c r="B266" s="141" t="s">
        <v>269</v>
      </c>
      <c r="C266" s="104">
        <v>2000</v>
      </c>
      <c r="D266" s="104">
        <f t="shared" si="20"/>
        <v>1960</v>
      </c>
      <c r="E266" s="104">
        <f t="shared" si="20"/>
        <v>1840</v>
      </c>
      <c r="F266" s="104">
        <f t="shared" si="20"/>
        <v>1700</v>
      </c>
      <c r="G266" s="104">
        <f t="shared" si="20"/>
        <v>1600</v>
      </c>
      <c r="H266" s="104">
        <f t="shared" si="20"/>
        <v>1500</v>
      </c>
      <c r="I266" s="104">
        <f t="shared" si="20"/>
        <v>1400</v>
      </c>
      <c r="J266" s="105">
        <f t="shared" si="20"/>
        <v>1340</v>
      </c>
      <c r="K266" s="48"/>
      <c r="L266" s="49"/>
      <c r="M266" s="163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</row>
    <row r="267" spans="2:60" ht="15.75" x14ac:dyDescent="0.3">
      <c r="B267" s="141" t="s">
        <v>270</v>
      </c>
      <c r="C267" s="104">
        <v>1500</v>
      </c>
      <c r="D267" s="104">
        <f t="shared" si="20"/>
        <v>1470</v>
      </c>
      <c r="E267" s="104">
        <f t="shared" si="20"/>
        <v>1380</v>
      </c>
      <c r="F267" s="104">
        <f t="shared" si="20"/>
        <v>1275</v>
      </c>
      <c r="G267" s="104">
        <f t="shared" si="20"/>
        <v>1200</v>
      </c>
      <c r="H267" s="104">
        <f t="shared" si="20"/>
        <v>1125</v>
      </c>
      <c r="I267" s="104">
        <f t="shared" si="20"/>
        <v>1050</v>
      </c>
      <c r="J267" s="105">
        <f t="shared" si="20"/>
        <v>1005</v>
      </c>
      <c r="K267" s="48"/>
      <c r="L267" s="49"/>
      <c r="M267" s="163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</row>
    <row r="268" spans="2:60" ht="15.75" x14ac:dyDescent="0.3">
      <c r="B268" s="141" t="s">
        <v>271</v>
      </c>
      <c r="C268" s="104">
        <v>1500</v>
      </c>
      <c r="D268" s="104">
        <f t="shared" si="20"/>
        <v>1470</v>
      </c>
      <c r="E268" s="104">
        <f t="shared" si="20"/>
        <v>1380</v>
      </c>
      <c r="F268" s="104">
        <f t="shared" si="20"/>
        <v>1275</v>
      </c>
      <c r="G268" s="104">
        <f t="shared" si="20"/>
        <v>1200</v>
      </c>
      <c r="H268" s="104">
        <f t="shared" si="20"/>
        <v>1125</v>
      </c>
      <c r="I268" s="104">
        <f t="shared" si="20"/>
        <v>1050</v>
      </c>
      <c r="J268" s="105">
        <f t="shared" si="20"/>
        <v>1005</v>
      </c>
      <c r="K268" s="48"/>
      <c r="L268" s="49"/>
      <c r="M268" s="163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</row>
    <row r="269" spans="2:60" ht="15.75" x14ac:dyDescent="0.3">
      <c r="B269" s="141" t="s">
        <v>341</v>
      </c>
      <c r="C269" s="104">
        <v>2000</v>
      </c>
      <c r="D269" s="104">
        <f t="shared" ref="D269:J276" si="21">$C269-$C269*D$255</f>
        <v>1960</v>
      </c>
      <c r="E269" s="104">
        <f t="shared" si="21"/>
        <v>1840</v>
      </c>
      <c r="F269" s="104">
        <f t="shared" si="21"/>
        <v>1700</v>
      </c>
      <c r="G269" s="104">
        <f t="shared" si="21"/>
        <v>1600</v>
      </c>
      <c r="H269" s="104">
        <f t="shared" si="21"/>
        <v>1500</v>
      </c>
      <c r="I269" s="104">
        <f t="shared" si="21"/>
        <v>1400</v>
      </c>
      <c r="J269" s="105">
        <f t="shared" si="21"/>
        <v>1340</v>
      </c>
      <c r="K269" s="48"/>
      <c r="L269" s="49"/>
      <c r="M269" s="163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</row>
    <row r="270" spans="2:60" ht="15.75" x14ac:dyDescent="0.3">
      <c r="B270" s="141" t="s">
        <v>342</v>
      </c>
      <c r="C270" s="104">
        <v>2000</v>
      </c>
      <c r="D270" s="104">
        <f t="shared" si="21"/>
        <v>1960</v>
      </c>
      <c r="E270" s="104">
        <f t="shared" si="21"/>
        <v>1840</v>
      </c>
      <c r="F270" s="104">
        <f t="shared" si="21"/>
        <v>1700</v>
      </c>
      <c r="G270" s="104">
        <f t="shared" si="21"/>
        <v>1600</v>
      </c>
      <c r="H270" s="104">
        <f t="shared" si="21"/>
        <v>1500</v>
      </c>
      <c r="I270" s="104">
        <f t="shared" si="21"/>
        <v>1400</v>
      </c>
      <c r="J270" s="105">
        <f t="shared" si="21"/>
        <v>1340</v>
      </c>
      <c r="K270" s="48"/>
      <c r="L270" s="49"/>
      <c r="M270" s="163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</row>
    <row r="271" spans="2:60" ht="15.75" x14ac:dyDescent="0.3">
      <c r="B271" s="139" t="s">
        <v>340</v>
      </c>
      <c r="C271" s="125">
        <v>2000</v>
      </c>
      <c r="D271" s="125">
        <f t="shared" si="21"/>
        <v>1960</v>
      </c>
      <c r="E271" s="125">
        <f t="shared" si="21"/>
        <v>1840</v>
      </c>
      <c r="F271" s="125">
        <f t="shared" si="21"/>
        <v>1700</v>
      </c>
      <c r="G271" s="125">
        <f t="shared" si="21"/>
        <v>1600</v>
      </c>
      <c r="H271" s="125">
        <f t="shared" si="21"/>
        <v>1500</v>
      </c>
      <c r="I271" s="125">
        <f t="shared" si="21"/>
        <v>1400</v>
      </c>
      <c r="J271" s="126">
        <f t="shared" si="21"/>
        <v>1340</v>
      </c>
      <c r="K271" s="68"/>
      <c r="L271" s="49"/>
      <c r="M271" s="163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</row>
    <row r="272" spans="2:60" ht="15.75" x14ac:dyDescent="0.3">
      <c r="B272" s="139" t="s">
        <v>337</v>
      </c>
      <c r="C272" s="125">
        <v>2000</v>
      </c>
      <c r="D272" s="125">
        <f t="shared" si="21"/>
        <v>1960</v>
      </c>
      <c r="E272" s="125">
        <f t="shared" si="21"/>
        <v>1840</v>
      </c>
      <c r="F272" s="125">
        <f t="shared" si="21"/>
        <v>1700</v>
      </c>
      <c r="G272" s="125">
        <f t="shared" si="21"/>
        <v>1600</v>
      </c>
      <c r="H272" s="125">
        <f t="shared" si="21"/>
        <v>1500</v>
      </c>
      <c r="I272" s="125">
        <f t="shared" si="21"/>
        <v>1400</v>
      </c>
      <c r="J272" s="126">
        <f t="shared" si="21"/>
        <v>1340</v>
      </c>
      <c r="K272" s="68"/>
      <c r="L272" s="49"/>
      <c r="M272" s="163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</row>
    <row r="273" spans="1:60" ht="15.75" x14ac:dyDescent="0.3">
      <c r="B273" s="139" t="s">
        <v>338</v>
      </c>
      <c r="C273" s="125">
        <v>2000</v>
      </c>
      <c r="D273" s="125">
        <f t="shared" si="21"/>
        <v>1960</v>
      </c>
      <c r="E273" s="125">
        <f t="shared" si="21"/>
        <v>1840</v>
      </c>
      <c r="F273" s="125">
        <f t="shared" si="21"/>
        <v>1700</v>
      </c>
      <c r="G273" s="125">
        <f t="shared" si="21"/>
        <v>1600</v>
      </c>
      <c r="H273" s="125">
        <f t="shared" si="21"/>
        <v>1500</v>
      </c>
      <c r="I273" s="125">
        <f t="shared" si="21"/>
        <v>1400</v>
      </c>
      <c r="J273" s="126">
        <f t="shared" si="21"/>
        <v>1340</v>
      </c>
      <c r="K273" s="68"/>
      <c r="L273" s="49"/>
      <c r="M273" s="163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</row>
    <row r="274" spans="1:60" ht="15.75" x14ac:dyDescent="0.3">
      <c r="B274" s="139" t="s">
        <v>339</v>
      </c>
      <c r="C274" s="125">
        <v>2000</v>
      </c>
      <c r="D274" s="125">
        <f t="shared" si="21"/>
        <v>1960</v>
      </c>
      <c r="E274" s="125">
        <f t="shared" si="21"/>
        <v>1840</v>
      </c>
      <c r="F274" s="125">
        <f t="shared" si="21"/>
        <v>1700</v>
      </c>
      <c r="G274" s="125">
        <f t="shared" si="21"/>
        <v>1600</v>
      </c>
      <c r="H274" s="125">
        <f t="shared" si="21"/>
        <v>1500</v>
      </c>
      <c r="I274" s="125">
        <f t="shared" si="21"/>
        <v>1400</v>
      </c>
      <c r="J274" s="126">
        <f t="shared" si="21"/>
        <v>1340</v>
      </c>
      <c r="K274" s="68"/>
      <c r="L274" s="69"/>
      <c r="M274" s="163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</row>
    <row r="275" spans="1:60" ht="15.75" x14ac:dyDescent="0.3">
      <c r="B275" s="139" t="s">
        <v>343</v>
      </c>
      <c r="C275" s="125">
        <v>3000</v>
      </c>
      <c r="D275" s="125">
        <f t="shared" si="21"/>
        <v>2940</v>
      </c>
      <c r="E275" s="125">
        <f t="shared" si="21"/>
        <v>2760</v>
      </c>
      <c r="F275" s="125">
        <f t="shared" si="21"/>
        <v>2550</v>
      </c>
      <c r="G275" s="125">
        <f t="shared" si="21"/>
        <v>2400</v>
      </c>
      <c r="H275" s="125">
        <f t="shared" si="21"/>
        <v>2250</v>
      </c>
      <c r="I275" s="125">
        <f t="shared" si="21"/>
        <v>2100</v>
      </c>
      <c r="J275" s="126">
        <f t="shared" si="21"/>
        <v>2010</v>
      </c>
      <c r="K275" s="68"/>
      <c r="L275" s="69"/>
      <c r="M275" s="163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</row>
    <row r="276" spans="1:60" ht="15.75" x14ac:dyDescent="0.3">
      <c r="A276" s="155" t="s">
        <v>22</v>
      </c>
      <c r="B276" s="139" t="s">
        <v>347</v>
      </c>
      <c r="C276" s="125">
        <v>4500</v>
      </c>
      <c r="D276" s="125">
        <f t="shared" si="21"/>
        <v>4410</v>
      </c>
      <c r="E276" s="125">
        <f t="shared" si="21"/>
        <v>4140</v>
      </c>
      <c r="F276" s="125">
        <f t="shared" si="21"/>
        <v>3825</v>
      </c>
      <c r="G276" s="125">
        <f t="shared" si="21"/>
        <v>3600</v>
      </c>
      <c r="H276" s="125">
        <f t="shared" si="21"/>
        <v>3375</v>
      </c>
      <c r="I276" s="125">
        <f t="shared" si="21"/>
        <v>3150</v>
      </c>
      <c r="J276" s="126">
        <f t="shared" si="21"/>
        <v>3015</v>
      </c>
      <c r="K276" s="68"/>
      <c r="L276" s="69"/>
      <c r="M276" s="163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</row>
    <row r="277" spans="1:60" ht="15.75" x14ac:dyDescent="0.3">
      <c r="B277" s="141" t="s">
        <v>291</v>
      </c>
      <c r="C277" s="104">
        <v>4000</v>
      </c>
      <c r="D277" s="104">
        <f t="shared" ref="D277:J281" si="22">$C277-$C277*D$255</f>
        <v>3920</v>
      </c>
      <c r="E277" s="104">
        <f t="shared" si="22"/>
        <v>3680</v>
      </c>
      <c r="F277" s="104">
        <f t="shared" si="22"/>
        <v>3400</v>
      </c>
      <c r="G277" s="104">
        <f t="shared" si="22"/>
        <v>3200</v>
      </c>
      <c r="H277" s="104">
        <f t="shared" si="22"/>
        <v>3000</v>
      </c>
      <c r="I277" s="104">
        <f t="shared" si="22"/>
        <v>2800</v>
      </c>
      <c r="J277" s="105">
        <f t="shared" si="22"/>
        <v>2680</v>
      </c>
      <c r="K277" s="48"/>
      <c r="L277" s="49"/>
      <c r="M277" s="163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</row>
    <row r="278" spans="1:60" ht="15.75" x14ac:dyDescent="0.3">
      <c r="B278" s="139" t="s">
        <v>292</v>
      </c>
      <c r="C278" s="125">
        <v>4000</v>
      </c>
      <c r="D278" s="125">
        <f t="shared" si="22"/>
        <v>3920</v>
      </c>
      <c r="E278" s="125">
        <f t="shared" si="22"/>
        <v>3680</v>
      </c>
      <c r="F278" s="125">
        <f t="shared" si="22"/>
        <v>3400</v>
      </c>
      <c r="G278" s="125">
        <f t="shared" si="22"/>
        <v>3200</v>
      </c>
      <c r="H278" s="125">
        <f t="shared" si="22"/>
        <v>3000</v>
      </c>
      <c r="I278" s="125">
        <f t="shared" si="22"/>
        <v>2800</v>
      </c>
      <c r="J278" s="126">
        <f t="shared" si="22"/>
        <v>2680</v>
      </c>
      <c r="K278" s="68"/>
      <c r="L278" s="49"/>
      <c r="M278" s="163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</row>
    <row r="279" spans="1:60" ht="15.75" x14ac:dyDescent="0.3">
      <c r="B279" s="139" t="s">
        <v>293</v>
      </c>
      <c r="C279" s="125">
        <v>4000</v>
      </c>
      <c r="D279" s="125">
        <f t="shared" si="22"/>
        <v>3920</v>
      </c>
      <c r="E279" s="125">
        <f t="shared" si="22"/>
        <v>3680</v>
      </c>
      <c r="F279" s="125">
        <f t="shared" si="22"/>
        <v>3400</v>
      </c>
      <c r="G279" s="125">
        <f t="shared" si="22"/>
        <v>3200</v>
      </c>
      <c r="H279" s="125">
        <f t="shared" si="22"/>
        <v>3000</v>
      </c>
      <c r="I279" s="125">
        <f t="shared" si="22"/>
        <v>2800</v>
      </c>
      <c r="J279" s="126">
        <f t="shared" si="22"/>
        <v>2680</v>
      </c>
      <c r="K279" s="68"/>
      <c r="L279" s="49"/>
      <c r="M279" s="163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</row>
    <row r="280" spans="1:60" ht="15.75" x14ac:dyDescent="0.3">
      <c r="B280" s="139" t="s">
        <v>294</v>
      </c>
      <c r="C280" s="125">
        <v>4000</v>
      </c>
      <c r="D280" s="125">
        <f t="shared" si="22"/>
        <v>3920</v>
      </c>
      <c r="E280" s="125">
        <f t="shared" si="22"/>
        <v>3680</v>
      </c>
      <c r="F280" s="125">
        <f t="shared" si="22"/>
        <v>3400</v>
      </c>
      <c r="G280" s="125">
        <f t="shared" si="22"/>
        <v>3200</v>
      </c>
      <c r="H280" s="125">
        <f t="shared" si="22"/>
        <v>3000</v>
      </c>
      <c r="I280" s="125">
        <f t="shared" si="22"/>
        <v>2800</v>
      </c>
      <c r="J280" s="126">
        <f t="shared" si="22"/>
        <v>2680</v>
      </c>
      <c r="K280" s="68"/>
      <c r="L280" s="49"/>
      <c r="M280" s="163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</row>
    <row r="281" spans="1:60" ht="15.75" x14ac:dyDescent="0.3">
      <c r="B281" s="139" t="s">
        <v>295</v>
      </c>
      <c r="C281" s="125">
        <v>4000</v>
      </c>
      <c r="D281" s="125">
        <f t="shared" si="22"/>
        <v>3920</v>
      </c>
      <c r="E281" s="125">
        <f t="shared" si="22"/>
        <v>3680</v>
      </c>
      <c r="F281" s="125">
        <f t="shared" si="22"/>
        <v>3400</v>
      </c>
      <c r="G281" s="125">
        <f t="shared" si="22"/>
        <v>3200</v>
      </c>
      <c r="H281" s="125">
        <f t="shared" si="22"/>
        <v>3000</v>
      </c>
      <c r="I281" s="125">
        <f t="shared" si="22"/>
        <v>2800</v>
      </c>
      <c r="J281" s="126">
        <f t="shared" si="22"/>
        <v>2680</v>
      </c>
      <c r="K281" s="68"/>
      <c r="L281" s="49"/>
      <c r="M281" s="163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</row>
    <row r="282" spans="1:60" ht="15.75" x14ac:dyDescent="0.3">
      <c r="B282" s="139" t="s">
        <v>296</v>
      </c>
      <c r="C282" s="125">
        <v>4000</v>
      </c>
      <c r="D282" s="125">
        <f t="shared" ref="D282:J291" si="23">$C282-$C282*D$255</f>
        <v>3920</v>
      </c>
      <c r="E282" s="125">
        <f t="shared" si="23"/>
        <v>3680</v>
      </c>
      <c r="F282" s="125">
        <f t="shared" si="23"/>
        <v>3400</v>
      </c>
      <c r="G282" s="125">
        <f t="shared" si="23"/>
        <v>3200</v>
      </c>
      <c r="H282" s="125">
        <f t="shared" si="23"/>
        <v>3000</v>
      </c>
      <c r="I282" s="125">
        <f t="shared" si="23"/>
        <v>2800</v>
      </c>
      <c r="J282" s="126">
        <f t="shared" si="23"/>
        <v>2680</v>
      </c>
      <c r="K282" s="68"/>
      <c r="L282" s="49"/>
      <c r="M282" s="163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</row>
    <row r="283" spans="1:60" ht="15.75" x14ac:dyDescent="0.3">
      <c r="B283" s="139" t="s">
        <v>297</v>
      </c>
      <c r="C283" s="125">
        <v>4000</v>
      </c>
      <c r="D283" s="125">
        <f t="shared" si="23"/>
        <v>3920</v>
      </c>
      <c r="E283" s="125">
        <f t="shared" si="23"/>
        <v>3680</v>
      </c>
      <c r="F283" s="125">
        <f t="shared" si="23"/>
        <v>3400</v>
      </c>
      <c r="G283" s="125">
        <f t="shared" si="23"/>
        <v>3200</v>
      </c>
      <c r="H283" s="125">
        <f t="shared" si="23"/>
        <v>3000</v>
      </c>
      <c r="I283" s="125">
        <f t="shared" si="23"/>
        <v>2800</v>
      </c>
      <c r="J283" s="126">
        <f t="shared" si="23"/>
        <v>2680</v>
      </c>
      <c r="K283" s="68"/>
      <c r="L283" s="49"/>
      <c r="M283" s="163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</row>
    <row r="284" spans="1:60" ht="15.75" x14ac:dyDescent="0.3">
      <c r="B284" s="139" t="s">
        <v>299</v>
      </c>
      <c r="C284" s="125">
        <v>4000</v>
      </c>
      <c r="D284" s="125">
        <f t="shared" si="23"/>
        <v>3920</v>
      </c>
      <c r="E284" s="125">
        <f t="shared" si="23"/>
        <v>3680</v>
      </c>
      <c r="F284" s="125">
        <f t="shared" si="23"/>
        <v>3400</v>
      </c>
      <c r="G284" s="125">
        <f t="shared" si="23"/>
        <v>3200</v>
      </c>
      <c r="H284" s="125">
        <f t="shared" si="23"/>
        <v>3000</v>
      </c>
      <c r="I284" s="125">
        <f t="shared" si="23"/>
        <v>2800</v>
      </c>
      <c r="J284" s="126">
        <f t="shared" si="23"/>
        <v>2680</v>
      </c>
      <c r="K284" s="68"/>
      <c r="L284" s="49"/>
      <c r="M284" s="163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</row>
    <row r="285" spans="1:60" ht="15.75" x14ac:dyDescent="0.3">
      <c r="B285" s="139" t="s">
        <v>300</v>
      </c>
      <c r="C285" s="125">
        <v>4000</v>
      </c>
      <c r="D285" s="125">
        <f t="shared" si="23"/>
        <v>3920</v>
      </c>
      <c r="E285" s="125">
        <f t="shared" si="23"/>
        <v>3680</v>
      </c>
      <c r="F285" s="125">
        <f t="shared" si="23"/>
        <v>3400</v>
      </c>
      <c r="G285" s="125">
        <f t="shared" si="23"/>
        <v>3200</v>
      </c>
      <c r="H285" s="125">
        <f t="shared" si="23"/>
        <v>3000</v>
      </c>
      <c r="I285" s="125">
        <f t="shared" si="23"/>
        <v>2800</v>
      </c>
      <c r="J285" s="126">
        <f t="shared" si="23"/>
        <v>2680</v>
      </c>
      <c r="K285" s="68"/>
      <c r="L285" s="49"/>
      <c r="M285" s="163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</row>
    <row r="286" spans="1:60" ht="15.75" x14ac:dyDescent="0.3">
      <c r="B286" s="139" t="s">
        <v>298</v>
      </c>
      <c r="C286" s="125">
        <v>4000</v>
      </c>
      <c r="D286" s="125">
        <f t="shared" si="23"/>
        <v>3920</v>
      </c>
      <c r="E286" s="125">
        <f t="shared" si="23"/>
        <v>3680</v>
      </c>
      <c r="F286" s="125">
        <f t="shared" si="23"/>
        <v>3400</v>
      </c>
      <c r="G286" s="125">
        <f t="shared" si="23"/>
        <v>3200</v>
      </c>
      <c r="H286" s="125">
        <f t="shared" si="23"/>
        <v>3000</v>
      </c>
      <c r="I286" s="125">
        <f t="shared" si="23"/>
        <v>2800</v>
      </c>
      <c r="J286" s="126">
        <f t="shared" si="23"/>
        <v>2680</v>
      </c>
      <c r="K286" s="68"/>
      <c r="L286" s="49"/>
      <c r="M286" s="163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</row>
    <row r="287" spans="1:60" ht="15.75" x14ac:dyDescent="0.3">
      <c r="B287" s="139" t="s">
        <v>301</v>
      </c>
      <c r="C287" s="125">
        <v>4000</v>
      </c>
      <c r="D287" s="125">
        <f t="shared" si="23"/>
        <v>3920</v>
      </c>
      <c r="E287" s="125">
        <f t="shared" si="23"/>
        <v>3680</v>
      </c>
      <c r="F287" s="125">
        <f t="shared" si="23"/>
        <v>3400</v>
      </c>
      <c r="G287" s="125">
        <f t="shared" si="23"/>
        <v>3200</v>
      </c>
      <c r="H287" s="125">
        <f t="shared" si="23"/>
        <v>3000</v>
      </c>
      <c r="I287" s="125">
        <f t="shared" si="23"/>
        <v>2800</v>
      </c>
      <c r="J287" s="126">
        <f t="shared" si="23"/>
        <v>2680</v>
      </c>
      <c r="K287" s="68"/>
      <c r="L287" s="49"/>
      <c r="M287" s="163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</row>
    <row r="288" spans="1:60" ht="15.75" x14ac:dyDescent="0.3">
      <c r="B288" s="139" t="s">
        <v>302</v>
      </c>
      <c r="C288" s="125">
        <v>4000</v>
      </c>
      <c r="D288" s="125">
        <f t="shared" si="23"/>
        <v>3920</v>
      </c>
      <c r="E288" s="125">
        <f t="shared" si="23"/>
        <v>3680</v>
      </c>
      <c r="F288" s="125">
        <f t="shared" si="23"/>
        <v>3400</v>
      </c>
      <c r="G288" s="125">
        <f t="shared" si="23"/>
        <v>3200</v>
      </c>
      <c r="H288" s="125">
        <f t="shared" si="23"/>
        <v>3000</v>
      </c>
      <c r="I288" s="125">
        <f t="shared" si="23"/>
        <v>2800</v>
      </c>
      <c r="J288" s="126">
        <f t="shared" si="23"/>
        <v>2680</v>
      </c>
      <c r="K288" s="68"/>
      <c r="L288" s="69"/>
      <c r="M288" s="163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</row>
    <row r="289" spans="2:85" ht="15.75" x14ac:dyDescent="0.3">
      <c r="B289" s="139" t="s">
        <v>344</v>
      </c>
      <c r="C289" s="125">
        <v>4700</v>
      </c>
      <c r="D289" s="125">
        <f t="shared" si="23"/>
        <v>4606</v>
      </c>
      <c r="E289" s="125">
        <f t="shared" si="23"/>
        <v>4324</v>
      </c>
      <c r="F289" s="125">
        <f t="shared" si="23"/>
        <v>3995</v>
      </c>
      <c r="G289" s="125">
        <f t="shared" si="23"/>
        <v>3760</v>
      </c>
      <c r="H289" s="125">
        <f t="shared" si="23"/>
        <v>3525</v>
      </c>
      <c r="I289" s="125">
        <f t="shared" si="23"/>
        <v>3290</v>
      </c>
      <c r="J289" s="126">
        <f t="shared" si="23"/>
        <v>3149</v>
      </c>
      <c r="K289" s="68"/>
      <c r="L289" s="69"/>
      <c r="M289" s="163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</row>
    <row r="290" spans="2:85" ht="15.75" x14ac:dyDescent="0.3">
      <c r="B290" s="139" t="s">
        <v>303</v>
      </c>
      <c r="C290" s="125">
        <v>4700</v>
      </c>
      <c r="D290" s="125">
        <f t="shared" si="23"/>
        <v>4606</v>
      </c>
      <c r="E290" s="125">
        <f t="shared" si="23"/>
        <v>4324</v>
      </c>
      <c r="F290" s="125">
        <f t="shared" si="23"/>
        <v>3995</v>
      </c>
      <c r="G290" s="125">
        <f t="shared" si="23"/>
        <v>3760</v>
      </c>
      <c r="H290" s="125">
        <f t="shared" si="23"/>
        <v>3525</v>
      </c>
      <c r="I290" s="125">
        <f t="shared" si="23"/>
        <v>3290</v>
      </c>
      <c r="J290" s="126">
        <f t="shared" si="23"/>
        <v>3149</v>
      </c>
      <c r="K290" s="68"/>
      <c r="L290" s="69"/>
      <c r="M290" s="163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</row>
    <row r="291" spans="2:85" ht="15.75" x14ac:dyDescent="0.3">
      <c r="B291" s="139" t="s">
        <v>304</v>
      </c>
      <c r="C291" s="125">
        <v>4700</v>
      </c>
      <c r="D291" s="125">
        <f t="shared" si="23"/>
        <v>4606</v>
      </c>
      <c r="E291" s="125">
        <f t="shared" si="23"/>
        <v>4324</v>
      </c>
      <c r="F291" s="125">
        <f t="shared" si="23"/>
        <v>3995</v>
      </c>
      <c r="G291" s="125">
        <f t="shared" si="23"/>
        <v>3760</v>
      </c>
      <c r="H291" s="125">
        <f t="shared" si="23"/>
        <v>3525</v>
      </c>
      <c r="I291" s="125">
        <f t="shared" si="23"/>
        <v>3290</v>
      </c>
      <c r="J291" s="126">
        <f t="shared" si="23"/>
        <v>3149</v>
      </c>
      <c r="K291" s="68"/>
      <c r="L291" s="69"/>
      <c r="M291" s="163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</row>
    <row r="292" spans="2:85" ht="15.75" x14ac:dyDescent="0.3">
      <c r="B292" s="141" t="s">
        <v>186</v>
      </c>
      <c r="C292" s="104">
        <v>500</v>
      </c>
      <c r="D292" s="104">
        <f t="shared" ref="D292:J295" si="24">$C292-$C292*D$255</f>
        <v>490</v>
      </c>
      <c r="E292" s="104">
        <f t="shared" si="24"/>
        <v>460</v>
      </c>
      <c r="F292" s="104">
        <f t="shared" si="24"/>
        <v>425</v>
      </c>
      <c r="G292" s="104">
        <f t="shared" si="24"/>
        <v>400</v>
      </c>
      <c r="H292" s="104">
        <f t="shared" si="24"/>
        <v>375</v>
      </c>
      <c r="I292" s="104">
        <f t="shared" si="24"/>
        <v>350</v>
      </c>
      <c r="J292" s="105">
        <f t="shared" si="24"/>
        <v>335</v>
      </c>
      <c r="K292" s="68"/>
      <c r="L292" s="69"/>
      <c r="M292" s="163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</row>
    <row r="293" spans="2:85" ht="15.75" x14ac:dyDescent="0.3">
      <c r="B293" s="141" t="s">
        <v>305</v>
      </c>
      <c r="C293" s="125">
        <v>500</v>
      </c>
      <c r="D293" s="125">
        <f t="shared" si="24"/>
        <v>490</v>
      </c>
      <c r="E293" s="125">
        <f t="shared" si="24"/>
        <v>460</v>
      </c>
      <c r="F293" s="125">
        <f t="shared" si="24"/>
        <v>425</v>
      </c>
      <c r="G293" s="125">
        <f t="shared" si="24"/>
        <v>400</v>
      </c>
      <c r="H293" s="125">
        <f t="shared" si="24"/>
        <v>375</v>
      </c>
      <c r="I293" s="125">
        <f t="shared" si="24"/>
        <v>350</v>
      </c>
      <c r="J293" s="126">
        <f t="shared" si="24"/>
        <v>335</v>
      </c>
      <c r="K293" s="68"/>
      <c r="L293" s="69"/>
      <c r="M293" s="163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</row>
    <row r="294" spans="2:85" ht="15.75" x14ac:dyDescent="0.3">
      <c r="B294" s="139" t="s">
        <v>187</v>
      </c>
      <c r="C294" s="125">
        <v>620</v>
      </c>
      <c r="D294" s="125">
        <f t="shared" si="24"/>
        <v>607.6</v>
      </c>
      <c r="E294" s="125">
        <f t="shared" si="24"/>
        <v>570.4</v>
      </c>
      <c r="F294" s="125">
        <f t="shared" si="24"/>
        <v>527</v>
      </c>
      <c r="G294" s="125">
        <f t="shared" si="24"/>
        <v>496</v>
      </c>
      <c r="H294" s="125">
        <f t="shared" si="24"/>
        <v>465</v>
      </c>
      <c r="I294" s="125">
        <f t="shared" si="24"/>
        <v>434</v>
      </c>
      <c r="J294" s="126">
        <f t="shared" si="24"/>
        <v>415.4</v>
      </c>
      <c r="K294" s="68"/>
      <c r="L294" s="69"/>
      <c r="M294" s="163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</row>
    <row r="295" spans="2:85" ht="15.75" x14ac:dyDescent="0.3">
      <c r="B295" s="139" t="s">
        <v>272</v>
      </c>
      <c r="C295" s="125">
        <v>700</v>
      </c>
      <c r="D295" s="125">
        <f t="shared" si="24"/>
        <v>686</v>
      </c>
      <c r="E295" s="125">
        <f t="shared" si="24"/>
        <v>644</v>
      </c>
      <c r="F295" s="125">
        <f t="shared" si="24"/>
        <v>595</v>
      </c>
      <c r="G295" s="125">
        <f t="shared" si="24"/>
        <v>560</v>
      </c>
      <c r="H295" s="125">
        <f t="shared" si="24"/>
        <v>525</v>
      </c>
      <c r="I295" s="125">
        <f t="shared" si="24"/>
        <v>490</v>
      </c>
      <c r="J295" s="126">
        <f t="shared" si="24"/>
        <v>469</v>
      </c>
      <c r="K295" s="68"/>
      <c r="L295" s="69"/>
      <c r="M295" s="163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</row>
    <row r="296" spans="2:85" ht="16.5" thickBot="1" x14ac:dyDescent="0.35">
      <c r="B296" s="121"/>
      <c r="C296" s="122"/>
      <c r="D296" s="1"/>
      <c r="E296" s="1"/>
      <c r="F296" s="1"/>
      <c r="G296" s="1"/>
      <c r="H296" s="1"/>
      <c r="I296" s="1"/>
      <c r="J296" s="1"/>
      <c r="K296" s="61"/>
      <c r="L296" s="67"/>
      <c r="M296" s="163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47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</row>
    <row r="297" spans="2:85" x14ac:dyDescent="0.25">
      <c r="B297" s="118" t="s">
        <v>190</v>
      </c>
      <c r="C297" s="119"/>
      <c r="D297" s="119"/>
      <c r="E297" s="120"/>
      <c r="F297" s="120"/>
      <c r="G297" s="120"/>
      <c r="H297" s="120"/>
      <c r="I297" s="120"/>
      <c r="J297" s="120"/>
      <c r="K297" s="65"/>
      <c r="L297" s="46"/>
      <c r="M297" s="163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</row>
    <row r="298" spans="2:85" ht="15.75" x14ac:dyDescent="0.3">
      <c r="B298" s="139" t="s">
        <v>256</v>
      </c>
      <c r="C298" s="125">
        <v>220</v>
      </c>
      <c r="D298" s="129">
        <f t="shared" ref="D298:J310" si="25">$C298-$C298*D$4</f>
        <v>215.6</v>
      </c>
      <c r="E298" s="129">
        <f t="shared" si="25"/>
        <v>198</v>
      </c>
      <c r="F298" s="129">
        <f t="shared" si="25"/>
        <v>154</v>
      </c>
      <c r="G298" s="129">
        <f t="shared" si="25"/>
        <v>147.4</v>
      </c>
      <c r="H298" s="129">
        <f t="shared" si="25"/>
        <v>140.80000000000001</v>
      </c>
      <c r="I298" s="129">
        <f t="shared" si="25"/>
        <v>134.19999999999999</v>
      </c>
      <c r="J298" s="130">
        <f t="shared" si="25"/>
        <v>123.20000000000002</v>
      </c>
      <c r="K298" s="70"/>
      <c r="L298" s="49" t="s">
        <v>19</v>
      </c>
      <c r="M298" s="163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</row>
    <row r="299" spans="2:85" ht="15.75" x14ac:dyDescent="0.3">
      <c r="B299" s="139" t="s">
        <v>257</v>
      </c>
      <c r="C299" s="125">
        <v>220</v>
      </c>
      <c r="D299" s="125">
        <f t="shared" si="25"/>
        <v>215.6</v>
      </c>
      <c r="E299" s="125">
        <f t="shared" si="25"/>
        <v>198</v>
      </c>
      <c r="F299" s="125">
        <f t="shared" si="25"/>
        <v>154</v>
      </c>
      <c r="G299" s="125">
        <f t="shared" si="25"/>
        <v>147.4</v>
      </c>
      <c r="H299" s="125">
        <f t="shared" si="25"/>
        <v>140.80000000000001</v>
      </c>
      <c r="I299" s="125">
        <f t="shared" si="25"/>
        <v>134.19999999999999</v>
      </c>
      <c r="J299" s="126">
        <f t="shared" si="25"/>
        <v>123.20000000000002</v>
      </c>
      <c r="K299" s="68"/>
      <c r="L299" s="49" t="s">
        <v>19</v>
      </c>
      <c r="M299" s="163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</row>
    <row r="300" spans="2:85" ht="15.75" x14ac:dyDescent="0.3">
      <c r="B300" s="139" t="s">
        <v>258</v>
      </c>
      <c r="C300" s="125">
        <v>220</v>
      </c>
      <c r="D300" s="125">
        <f t="shared" si="25"/>
        <v>215.6</v>
      </c>
      <c r="E300" s="125">
        <f t="shared" si="25"/>
        <v>198</v>
      </c>
      <c r="F300" s="125">
        <f t="shared" si="25"/>
        <v>154</v>
      </c>
      <c r="G300" s="125">
        <f t="shared" si="25"/>
        <v>147.4</v>
      </c>
      <c r="H300" s="125">
        <f t="shared" si="25"/>
        <v>140.80000000000001</v>
      </c>
      <c r="I300" s="125">
        <f t="shared" si="25"/>
        <v>134.19999999999999</v>
      </c>
      <c r="J300" s="126">
        <f t="shared" si="25"/>
        <v>123.20000000000002</v>
      </c>
      <c r="K300" s="68"/>
      <c r="L300" s="49" t="s">
        <v>19</v>
      </c>
      <c r="M300" s="163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</row>
    <row r="301" spans="2:85" ht="15.75" x14ac:dyDescent="0.3">
      <c r="B301" s="139" t="s">
        <v>259</v>
      </c>
      <c r="C301" s="125">
        <v>220</v>
      </c>
      <c r="D301" s="125">
        <f t="shared" si="25"/>
        <v>215.6</v>
      </c>
      <c r="E301" s="125">
        <f t="shared" si="25"/>
        <v>198</v>
      </c>
      <c r="F301" s="125">
        <f t="shared" si="25"/>
        <v>154</v>
      </c>
      <c r="G301" s="125">
        <f t="shared" si="25"/>
        <v>147.4</v>
      </c>
      <c r="H301" s="125">
        <f t="shared" si="25"/>
        <v>140.80000000000001</v>
      </c>
      <c r="I301" s="125">
        <f t="shared" si="25"/>
        <v>134.19999999999999</v>
      </c>
      <c r="J301" s="126">
        <f t="shared" si="25"/>
        <v>123.20000000000002</v>
      </c>
      <c r="K301" s="68"/>
      <c r="L301" s="49" t="s">
        <v>19</v>
      </c>
      <c r="M301" s="163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</row>
    <row r="302" spans="2:85" x14ac:dyDescent="0.25">
      <c r="B302" s="139" t="s">
        <v>260</v>
      </c>
      <c r="C302" s="125">
        <v>730</v>
      </c>
      <c r="D302" s="125">
        <f t="shared" si="25"/>
        <v>715.4</v>
      </c>
      <c r="E302" s="125">
        <f t="shared" si="25"/>
        <v>657</v>
      </c>
      <c r="F302" s="125">
        <f t="shared" si="25"/>
        <v>511</v>
      </c>
      <c r="G302" s="125">
        <f t="shared" si="25"/>
        <v>489.1</v>
      </c>
      <c r="H302" s="125">
        <f t="shared" si="25"/>
        <v>467.2</v>
      </c>
      <c r="I302" s="125">
        <f t="shared" si="25"/>
        <v>445.3</v>
      </c>
      <c r="J302" s="126">
        <f t="shared" si="25"/>
        <v>408.8</v>
      </c>
      <c r="K302" s="68"/>
      <c r="L302" s="76"/>
      <c r="M302" s="163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</row>
    <row r="303" spans="2:85" x14ac:dyDescent="0.25">
      <c r="B303" s="139" t="s">
        <v>261</v>
      </c>
      <c r="C303" s="125">
        <v>730</v>
      </c>
      <c r="D303" s="125">
        <f t="shared" si="25"/>
        <v>715.4</v>
      </c>
      <c r="E303" s="125">
        <f t="shared" si="25"/>
        <v>657</v>
      </c>
      <c r="F303" s="125">
        <f t="shared" si="25"/>
        <v>511</v>
      </c>
      <c r="G303" s="125">
        <f t="shared" si="25"/>
        <v>489.1</v>
      </c>
      <c r="H303" s="125">
        <f t="shared" si="25"/>
        <v>467.2</v>
      </c>
      <c r="I303" s="125">
        <f t="shared" si="25"/>
        <v>445.3</v>
      </c>
      <c r="J303" s="126">
        <f t="shared" si="25"/>
        <v>408.8</v>
      </c>
      <c r="K303" s="68"/>
      <c r="L303" s="76"/>
      <c r="M303" s="163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</row>
    <row r="304" spans="2:85" x14ac:dyDescent="0.25">
      <c r="B304" s="139" t="s">
        <v>262</v>
      </c>
      <c r="C304" s="125">
        <v>730</v>
      </c>
      <c r="D304" s="125">
        <f t="shared" si="25"/>
        <v>715.4</v>
      </c>
      <c r="E304" s="125">
        <f t="shared" si="25"/>
        <v>657</v>
      </c>
      <c r="F304" s="125">
        <f t="shared" si="25"/>
        <v>511</v>
      </c>
      <c r="G304" s="125">
        <f t="shared" si="25"/>
        <v>489.1</v>
      </c>
      <c r="H304" s="125">
        <f t="shared" si="25"/>
        <v>467.2</v>
      </c>
      <c r="I304" s="125">
        <f t="shared" si="25"/>
        <v>445.3</v>
      </c>
      <c r="J304" s="126">
        <f t="shared" si="25"/>
        <v>408.8</v>
      </c>
      <c r="K304" s="68"/>
      <c r="L304" s="76"/>
      <c r="M304" s="163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</row>
    <row r="305" spans="2:85" x14ac:dyDescent="0.25">
      <c r="B305" s="139" t="s">
        <v>263</v>
      </c>
      <c r="C305" s="125">
        <v>730</v>
      </c>
      <c r="D305" s="125">
        <f t="shared" si="25"/>
        <v>715.4</v>
      </c>
      <c r="E305" s="125">
        <f t="shared" si="25"/>
        <v>657</v>
      </c>
      <c r="F305" s="125">
        <f t="shared" si="25"/>
        <v>511</v>
      </c>
      <c r="G305" s="125">
        <f t="shared" si="25"/>
        <v>489.1</v>
      </c>
      <c r="H305" s="125">
        <f t="shared" si="25"/>
        <v>467.2</v>
      </c>
      <c r="I305" s="125">
        <f t="shared" si="25"/>
        <v>445.3</v>
      </c>
      <c r="J305" s="126">
        <f t="shared" si="25"/>
        <v>408.8</v>
      </c>
      <c r="K305" s="68"/>
      <c r="L305" s="76"/>
      <c r="M305" s="163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</row>
    <row r="306" spans="2:85" x14ac:dyDescent="0.25">
      <c r="B306" s="139" t="s">
        <v>280</v>
      </c>
      <c r="C306" s="125">
        <v>830</v>
      </c>
      <c r="D306" s="125">
        <f>$C306-$C306*D$4</f>
        <v>813.4</v>
      </c>
      <c r="E306" s="125">
        <f t="shared" si="25"/>
        <v>747</v>
      </c>
      <c r="F306" s="125">
        <f t="shared" si="25"/>
        <v>581</v>
      </c>
      <c r="G306" s="125">
        <f t="shared" si="25"/>
        <v>556.1</v>
      </c>
      <c r="H306" s="125">
        <f t="shared" si="25"/>
        <v>531.20000000000005</v>
      </c>
      <c r="I306" s="125">
        <f t="shared" si="25"/>
        <v>506.3</v>
      </c>
      <c r="J306" s="126">
        <f t="shared" si="25"/>
        <v>464.80000000000007</v>
      </c>
      <c r="K306" s="68"/>
      <c r="L306" s="76"/>
      <c r="M306" s="163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</row>
    <row r="307" spans="2:85" x14ac:dyDescent="0.25">
      <c r="B307" s="139" t="s">
        <v>282</v>
      </c>
      <c r="C307" s="125">
        <v>830</v>
      </c>
      <c r="D307" s="125">
        <f t="shared" si="25"/>
        <v>813.4</v>
      </c>
      <c r="E307" s="125">
        <f t="shared" si="25"/>
        <v>747</v>
      </c>
      <c r="F307" s="125">
        <f t="shared" si="25"/>
        <v>581</v>
      </c>
      <c r="G307" s="125">
        <f t="shared" si="25"/>
        <v>556.1</v>
      </c>
      <c r="H307" s="125">
        <f t="shared" si="25"/>
        <v>531.20000000000005</v>
      </c>
      <c r="I307" s="125">
        <f t="shared" si="25"/>
        <v>506.3</v>
      </c>
      <c r="J307" s="126">
        <f t="shared" si="25"/>
        <v>464.80000000000007</v>
      </c>
      <c r="K307" s="68"/>
      <c r="L307" s="76"/>
      <c r="M307" s="163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</row>
    <row r="308" spans="2:85" x14ac:dyDescent="0.25">
      <c r="B308" s="139" t="s">
        <v>281</v>
      </c>
      <c r="C308" s="125">
        <v>830</v>
      </c>
      <c r="D308" s="125">
        <f t="shared" si="25"/>
        <v>813.4</v>
      </c>
      <c r="E308" s="125">
        <f t="shared" si="25"/>
        <v>747</v>
      </c>
      <c r="F308" s="125">
        <f t="shared" si="25"/>
        <v>581</v>
      </c>
      <c r="G308" s="125">
        <f t="shared" si="25"/>
        <v>556.1</v>
      </c>
      <c r="H308" s="125">
        <f t="shared" si="25"/>
        <v>531.20000000000005</v>
      </c>
      <c r="I308" s="125">
        <f t="shared" si="25"/>
        <v>506.3</v>
      </c>
      <c r="J308" s="126">
        <f t="shared" si="25"/>
        <v>464.80000000000007</v>
      </c>
      <c r="K308" s="68"/>
      <c r="L308" s="76"/>
      <c r="M308" s="163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</row>
    <row r="309" spans="2:85" x14ac:dyDescent="0.25">
      <c r="B309" s="139" t="s">
        <v>283</v>
      </c>
      <c r="C309" s="125">
        <v>830</v>
      </c>
      <c r="D309" s="125">
        <f t="shared" si="25"/>
        <v>813.4</v>
      </c>
      <c r="E309" s="125">
        <f t="shared" si="25"/>
        <v>747</v>
      </c>
      <c r="F309" s="125">
        <f t="shared" si="25"/>
        <v>581</v>
      </c>
      <c r="G309" s="125">
        <f t="shared" si="25"/>
        <v>556.1</v>
      </c>
      <c r="H309" s="125">
        <f t="shared" si="25"/>
        <v>531.20000000000005</v>
      </c>
      <c r="I309" s="125">
        <f t="shared" si="25"/>
        <v>506.3</v>
      </c>
      <c r="J309" s="126">
        <f t="shared" si="25"/>
        <v>464.80000000000007</v>
      </c>
      <c r="K309" s="68"/>
      <c r="L309" s="76"/>
      <c r="M309" s="163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</row>
    <row r="310" spans="2:85" x14ac:dyDescent="0.25">
      <c r="B310" s="139" t="s">
        <v>284</v>
      </c>
      <c r="C310" s="125">
        <v>830</v>
      </c>
      <c r="D310" s="125">
        <f t="shared" si="25"/>
        <v>813.4</v>
      </c>
      <c r="E310" s="125">
        <f t="shared" si="25"/>
        <v>747</v>
      </c>
      <c r="F310" s="125">
        <f t="shared" si="25"/>
        <v>581</v>
      </c>
      <c r="G310" s="125">
        <f t="shared" si="25"/>
        <v>556.1</v>
      </c>
      <c r="H310" s="125">
        <f t="shared" si="25"/>
        <v>531.20000000000005</v>
      </c>
      <c r="I310" s="125">
        <f t="shared" si="25"/>
        <v>506.3</v>
      </c>
      <c r="J310" s="126">
        <f t="shared" si="25"/>
        <v>464.80000000000007</v>
      </c>
      <c r="K310" s="68"/>
      <c r="L310" s="76"/>
      <c r="M310" s="163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</row>
    <row r="311" spans="2:85" x14ac:dyDescent="0.25">
      <c r="B311" s="139" t="s">
        <v>182</v>
      </c>
      <c r="C311" s="125">
        <v>300</v>
      </c>
      <c r="D311" s="125">
        <f>$C311-C311*D$4</f>
        <v>294</v>
      </c>
      <c r="E311" s="125">
        <f t="shared" ref="E311:J312" si="26">$C311-D311*E$4</f>
        <v>270.60000000000002</v>
      </c>
      <c r="F311" s="125">
        <f t="shared" si="26"/>
        <v>218.82</v>
      </c>
      <c r="G311" s="125">
        <f t="shared" si="26"/>
        <v>227.7894</v>
      </c>
      <c r="H311" s="125">
        <f t="shared" si="26"/>
        <v>217.99581599999999</v>
      </c>
      <c r="I311" s="125">
        <f t="shared" si="26"/>
        <v>214.98163176</v>
      </c>
      <c r="J311" s="126">
        <f t="shared" si="26"/>
        <v>205.40808202560001</v>
      </c>
      <c r="K311" s="68"/>
      <c r="L311" s="76"/>
      <c r="M311" s="163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</row>
    <row r="312" spans="2:85" x14ac:dyDescent="0.25">
      <c r="B312" s="139" t="s">
        <v>273</v>
      </c>
      <c r="C312" s="125">
        <v>100</v>
      </c>
      <c r="D312" s="125">
        <f>$C312-C312*D$4</f>
        <v>98</v>
      </c>
      <c r="E312" s="125">
        <f t="shared" si="26"/>
        <v>90.2</v>
      </c>
      <c r="F312" s="125">
        <f t="shared" si="26"/>
        <v>72.94</v>
      </c>
      <c r="G312" s="125">
        <f t="shared" si="26"/>
        <v>75.9298</v>
      </c>
      <c r="H312" s="125">
        <f t="shared" si="26"/>
        <v>72.665272000000002</v>
      </c>
      <c r="I312" s="125">
        <f t="shared" si="26"/>
        <v>71.660543919999995</v>
      </c>
      <c r="J312" s="126">
        <f t="shared" si="26"/>
        <v>68.469360675200008</v>
      </c>
      <c r="K312" s="68"/>
      <c r="L312" s="76"/>
      <c r="M312" s="163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</row>
    <row r="313" spans="2:85" ht="15.75" thickBot="1" x14ac:dyDescent="0.3">
      <c r="B313" s="142" t="s">
        <v>160</v>
      </c>
      <c r="C313" s="107">
        <v>300</v>
      </c>
      <c r="D313" s="107">
        <v>290</v>
      </c>
      <c r="E313" s="107">
        <v>280</v>
      </c>
      <c r="F313" s="107">
        <v>270</v>
      </c>
      <c r="G313" s="107">
        <v>260</v>
      </c>
      <c r="H313" s="107">
        <v>250</v>
      </c>
      <c r="I313" s="107">
        <v>240</v>
      </c>
      <c r="J313" s="108">
        <v>230</v>
      </c>
      <c r="K313" s="50"/>
      <c r="L313" s="79"/>
      <c r="M313" s="163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</row>
    <row r="314" spans="2:85" x14ac:dyDescent="0.25">
      <c r="B314" s="139" t="s">
        <v>307</v>
      </c>
      <c r="C314" s="125">
        <v>990</v>
      </c>
      <c r="D314" s="125">
        <f t="shared" ref="D314" si="27">$C314-$C314*D$4</f>
        <v>970.19999999999993</v>
      </c>
      <c r="E314" s="125">
        <v>950</v>
      </c>
      <c r="F314" s="125">
        <v>900</v>
      </c>
      <c r="G314" s="125">
        <v>870</v>
      </c>
      <c r="H314" s="125">
        <v>850</v>
      </c>
      <c r="I314" s="125">
        <v>830</v>
      </c>
      <c r="J314" s="126">
        <v>810</v>
      </c>
      <c r="K314" s="68"/>
      <c r="L314" s="76"/>
      <c r="M314" s="163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</row>
    <row r="315" spans="2:85" x14ac:dyDescent="0.25">
      <c r="B315" s="139" t="s">
        <v>308</v>
      </c>
      <c r="C315" s="125">
        <v>990</v>
      </c>
      <c r="D315" s="125">
        <v>970.19999999999993</v>
      </c>
      <c r="E315" s="125">
        <v>950</v>
      </c>
      <c r="F315" s="125">
        <v>900</v>
      </c>
      <c r="G315" s="125">
        <v>870</v>
      </c>
      <c r="H315" s="125">
        <v>850</v>
      </c>
      <c r="I315" s="125">
        <v>830</v>
      </c>
      <c r="J315" s="126">
        <v>810</v>
      </c>
      <c r="K315" s="68"/>
      <c r="L315" s="76"/>
      <c r="M315" s="163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</row>
    <row r="316" spans="2:85" x14ac:dyDescent="0.25">
      <c r="B316" s="139" t="s">
        <v>309</v>
      </c>
      <c r="C316" s="125">
        <v>990</v>
      </c>
      <c r="D316" s="125">
        <v>970.19999999999993</v>
      </c>
      <c r="E316" s="125">
        <v>950</v>
      </c>
      <c r="F316" s="125">
        <v>900</v>
      </c>
      <c r="G316" s="125">
        <v>870</v>
      </c>
      <c r="H316" s="125">
        <v>850</v>
      </c>
      <c r="I316" s="125">
        <v>830</v>
      </c>
      <c r="J316" s="126">
        <v>810</v>
      </c>
      <c r="K316" s="68"/>
      <c r="L316" s="76"/>
      <c r="M316" s="163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</row>
    <row r="317" spans="2:85" x14ac:dyDescent="0.25">
      <c r="B317" s="139" t="s">
        <v>310</v>
      </c>
      <c r="C317" s="125">
        <v>990</v>
      </c>
      <c r="D317" s="125">
        <v>970.19999999999993</v>
      </c>
      <c r="E317" s="125">
        <v>950</v>
      </c>
      <c r="F317" s="125">
        <v>900</v>
      </c>
      <c r="G317" s="125">
        <v>870</v>
      </c>
      <c r="H317" s="125">
        <v>850</v>
      </c>
      <c r="I317" s="125">
        <v>830</v>
      </c>
      <c r="J317" s="126">
        <v>810</v>
      </c>
      <c r="K317" s="68"/>
      <c r="L317" s="76"/>
      <c r="M317" s="163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</row>
    <row r="318" spans="2:85" x14ac:dyDescent="0.25">
      <c r="B318" s="139" t="s">
        <v>311</v>
      </c>
      <c r="C318" s="125">
        <v>990</v>
      </c>
      <c r="D318" s="125">
        <v>970.19999999999993</v>
      </c>
      <c r="E318" s="125">
        <v>950</v>
      </c>
      <c r="F318" s="125">
        <v>900</v>
      </c>
      <c r="G318" s="125">
        <v>870</v>
      </c>
      <c r="H318" s="125">
        <v>850</v>
      </c>
      <c r="I318" s="125">
        <v>830</v>
      </c>
      <c r="J318" s="126">
        <v>810</v>
      </c>
      <c r="K318" s="68"/>
      <c r="L318" s="76"/>
      <c r="M318" s="163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</row>
    <row r="319" spans="2:85" x14ac:dyDescent="0.25">
      <c r="B319" s="139" t="s">
        <v>312</v>
      </c>
      <c r="C319" s="125">
        <v>990</v>
      </c>
      <c r="D319" s="125">
        <v>970.19999999999993</v>
      </c>
      <c r="E319" s="125">
        <v>950</v>
      </c>
      <c r="F319" s="125">
        <v>900</v>
      </c>
      <c r="G319" s="125">
        <v>870</v>
      </c>
      <c r="H319" s="125">
        <v>850</v>
      </c>
      <c r="I319" s="125">
        <v>830</v>
      </c>
      <c r="J319" s="126">
        <v>810</v>
      </c>
      <c r="K319" s="68"/>
      <c r="L319" s="76"/>
      <c r="M319" s="163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</row>
    <row r="320" spans="2:85" x14ac:dyDescent="0.25">
      <c r="B320" s="139" t="s">
        <v>313</v>
      </c>
      <c r="C320" s="125">
        <v>990</v>
      </c>
      <c r="D320" s="125">
        <v>970.19999999999993</v>
      </c>
      <c r="E320" s="125">
        <v>950</v>
      </c>
      <c r="F320" s="125">
        <v>900</v>
      </c>
      <c r="G320" s="125">
        <v>870</v>
      </c>
      <c r="H320" s="125">
        <v>850</v>
      </c>
      <c r="I320" s="125">
        <v>830</v>
      </c>
      <c r="J320" s="126">
        <v>810</v>
      </c>
      <c r="K320" s="68"/>
      <c r="L320" s="76"/>
      <c r="M320" s="163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</row>
    <row r="321" spans="2:85" ht="15.75" thickBot="1" x14ac:dyDescent="0.3">
      <c r="B321" s="139" t="s">
        <v>314</v>
      </c>
      <c r="C321" s="125">
        <v>990</v>
      </c>
      <c r="D321" s="125">
        <v>970.19999999999993</v>
      </c>
      <c r="E321" s="125">
        <v>950</v>
      </c>
      <c r="F321" s="125">
        <v>900</v>
      </c>
      <c r="G321" s="125">
        <v>870</v>
      </c>
      <c r="H321" s="125">
        <v>850</v>
      </c>
      <c r="I321" s="125">
        <v>830</v>
      </c>
      <c r="J321" s="126">
        <v>810</v>
      </c>
      <c r="K321" s="68"/>
      <c r="L321" s="76"/>
      <c r="M321" s="163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</row>
    <row r="322" spans="2:85" x14ac:dyDescent="0.25">
      <c r="B322" s="140" t="s">
        <v>161</v>
      </c>
      <c r="C322" s="110">
        <v>43</v>
      </c>
      <c r="D322" s="110">
        <v>40</v>
      </c>
      <c r="E322" s="110">
        <v>36</v>
      </c>
      <c r="F322" s="110">
        <v>35</v>
      </c>
      <c r="G322" s="110">
        <v>34</v>
      </c>
      <c r="H322" s="110">
        <v>33</v>
      </c>
      <c r="I322" s="110">
        <v>32</v>
      </c>
      <c r="J322" s="127">
        <v>31</v>
      </c>
      <c r="K322" s="52"/>
      <c r="L322" s="80"/>
      <c r="M322" s="163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</row>
    <row r="323" spans="2:85" x14ac:dyDescent="0.25">
      <c r="B323" s="143" t="s">
        <v>285</v>
      </c>
      <c r="C323" s="112">
        <v>65</v>
      </c>
      <c r="D323" s="112">
        <f t="shared" ref="D323:E323" si="28">$C323-$C323*D$4</f>
        <v>63.699999999999996</v>
      </c>
      <c r="E323" s="112">
        <f t="shared" si="28"/>
        <v>58.5</v>
      </c>
      <c r="F323" s="112">
        <v>56</v>
      </c>
      <c r="G323" s="112">
        <v>52</v>
      </c>
      <c r="H323" s="112">
        <v>50</v>
      </c>
      <c r="I323" s="112">
        <v>48</v>
      </c>
      <c r="J323" s="123">
        <v>46</v>
      </c>
      <c r="K323" s="55"/>
      <c r="L323" s="81"/>
      <c r="M323" s="163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</row>
    <row r="324" spans="2:85" x14ac:dyDescent="0.25">
      <c r="B324" s="141" t="s">
        <v>162</v>
      </c>
      <c r="C324" s="104">
        <v>110</v>
      </c>
      <c r="D324" s="104">
        <v>107.8</v>
      </c>
      <c r="E324" s="104">
        <v>100</v>
      </c>
      <c r="F324" s="104">
        <v>95</v>
      </c>
      <c r="G324" s="104">
        <v>92</v>
      </c>
      <c r="H324" s="104">
        <v>90</v>
      </c>
      <c r="I324" s="104">
        <v>88</v>
      </c>
      <c r="J324" s="105">
        <v>86</v>
      </c>
      <c r="K324" s="48"/>
      <c r="L324" s="77"/>
      <c r="M324" s="163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</row>
    <row r="325" spans="2:85" x14ac:dyDescent="0.25">
      <c r="B325" s="139" t="s">
        <v>288</v>
      </c>
      <c r="C325" s="125">
        <v>500</v>
      </c>
      <c r="D325" s="125">
        <f>$C325-C325*D$4</f>
        <v>490</v>
      </c>
      <c r="E325" s="125">
        <v>480</v>
      </c>
      <c r="F325" s="125">
        <v>470</v>
      </c>
      <c r="G325" s="125">
        <v>450</v>
      </c>
      <c r="H325" s="125">
        <v>440</v>
      </c>
      <c r="I325" s="125">
        <v>430</v>
      </c>
      <c r="J325" s="126">
        <v>420</v>
      </c>
      <c r="K325" s="68"/>
      <c r="L325" s="76"/>
      <c r="M325" s="163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</row>
    <row r="326" spans="2:85" x14ac:dyDescent="0.25">
      <c r="B326" s="139" t="s">
        <v>287</v>
      </c>
      <c r="C326" s="125">
        <v>100</v>
      </c>
      <c r="D326" s="125">
        <v>98</v>
      </c>
      <c r="E326" s="125">
        <v>95</v>
      </c>
      <c r="F326" s="125">
        <v>82</v>
      </c>
      <c r="G326" s="125">
        <v>80</v>
      </c>
      <c r="H326" s="125">
        <v>76</v>
      </c>
      <c r="I326" s="125">
        <v>70</v>
      </c>
      <c r="J326" s="126">
        <v>66</v>
      </c>
      <c r="K326" s="68"/>
      <c r="L326" s="76"/>
      <c r="M326" s="163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</row>
    <row r="327" spans="2:85" ht="15.75" thickBot="1" x14ac:dyDescent="0.3">
      <c r="B327" s="142" t="s">
        <v>286</v>
      </c>
      <c r="C327" s="107">
        <v>100</v>
      </c>
      <c r="D327" s="107">
        <v>98</v>
      </c>
      <c r="E327" s="107">
        <v>95</v>
      </c>
      <c r="F327" s="107">
        <v>82</v>
      </c>
      <c r="G327" s="107">
        <v>80</v>
      </c>
      <c r="H327" s="107">
        <v>76</v>
      </c>
      <c r="I327" s="107">
        <v>70</v>
      </c>
      <c r="J327" s="108">
        <v>66</v>
      </c>
      <c r="K327" s="50"/>
      <c r="L327" s="79"/>
      <c r="M327" s="163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</row>
    <row r="328" spans="2:85" x14ac:dyDescent="0.25">
      <c r="B328" s="140" t="s">
        <v>163</v>
      </c>
      <c r="C328" s="110">
        <v>25</v>
      </c>
      <c r="D328" s="110">
        <v>22</v>
      </c>
      <c r="E328" s="110">
        <v>19.8</v>
      </c>
      <c r="F328" s="144">
        <v>19.5</v>
      </c>
      <c r="G328" s="110">
        <v>18.7</v>
      </c>
      <c r="H328" s="110">
        <v>17.600000000000001</v>
      </c>
      <c r="I328" s="110">
        <v>16.5</v>
      </c>
      <c r="J328" s="127">
        <v>16</v>
      </c>
      <c r="K328" s="52"/>
      <c r="L328" s="80"/>
      <c r="M328" s="163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</row>
    <row r="329" spans="2:85" ht="15.75" x14ac:dyDescent="0.3">
      <c r="B329" s="141" t="s">
        <v>164</v>
      </c>
      <c r="C329" s="104">
        <v>500</v>
      </c>
      <c r="D329" s="104">
        <v>450</v>
      </c>
      <c r="E329" s="104">
        <v>400</v>
      </c>
      <c r="F329" s="145">
        <v>350</v>
      </c>
      <c r="G329" s="104">
        <v>300</v>
      </c>
      <c r="H329" s="104">
        <v>270</v>
      </c>
      <c r="I329" s="104">
        <v>260</v>
      </c>
      <c r="J329" s="105">
        <v>250</v>
      </c>
      <c r="K329" s="48"/>
      <c r="L329" s="49"/>
      <c r="M329" s="163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</row>
    <row r="330" spans="2:85" ht="15.75" x14ac:dyDescent="0.3">
      <c r="B330" s="141" t="s">
        <v>289</v>
      </c>
      <c r="C330" s="104">
        <v>180</v>
      </c>
      <c r="D330" s="104">
        <f t="shared" ref="D330:J331" si="29">$C330-$C330*D$4</f>
        <v>176.4</v>
      </c>
      <c r="E330" s="104">
        <f t="shared" si="29"/>
        <v>162</v>
      </c>
      <c r="F330" s="145">
        <f t="shared" si="29"/>
        <v>126</v>
      </c>
      <c r="G330" s="104">
        <f t="shared" si="29"/>
        <v>120.60000000000001</v>
      </c>
      <c r="H330" s="104">
        <f t="shared" si="29"/>
        <v>115.2</v>
      </c>
      <c r="I330" s="104">
        <f t="shared" si="29"/>
        <v>109.8</v>
      </c>
      <c r="J330" s="105">
        <f t="shared" si="29"/>
        <v>100.80000000000001</v>
      </c>
      <c r="K330" s="48"/>
      <c r="L330" s="49"/>
      <c r="M330" s="163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</row>
    <row r="331" spans="2:85" ht="15.75" x14ac:dyDescent="0.3">
      <c r="B331" s="141" t="s">
        <v>290</v>
      </c>
      <c r="C331" s="104">
        <v>175</v>
      </c>
      <c r="D331" s="104">
        <f t="shared" si="29"/>
        <v>171.5</v>
      </c>
      <c r="E331" s="104">
        <f t="shared" si="29"/>
        <v>157.5</v>
      </c>
      <c r="F331" s="145">
        <f t="shared" si="29"/>
        <v>122.5</v>
      </c>
      <c r="G331" s="104">
        <f t="shared" si="29"/>
        <v>117.25</v>
      </c>
      <c r="H331" s="104">
        <f t="shared" si="29"/>
        <v>112</v>
      </c>
      <c r="I331" s="104">
        <f t="shared" si="29"/>
        <v>106.75</v>
      </c>
      <c r="J331" s="105">
        <f t="shared" si="29"/>
        <v>98.000000000000014</v>
      </c>
      <c r="K331" s="48"/>
      <c r="L331" s="49"/>
      <c r="M331" s="163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</row>
    <row r="332" spans="2:85" ht="15.75" x14ac:dyDescent="0.3">
      <c r="B332" s="141" t="s">
        <v>165</v>
      </c>
      <c r="C332" s="104">
        <v>100</v>
      </c>
      <c r="D332" s="104">
        <v>96</v>
      </c>
      <c r="E332" s="104">
        <v>93</v>
      </c>
      <c r="F332" s="145">
        <v>90</v>
      </c>
      <c r="G332" s="104">
        <v>88</v>
      </c>
      <c r="H332" s="104">
        <v>85</v>
      </c>
      <c r="I332" s="104">
        <v>80</v>
      </c>
      <c r="J332" s="105">
        <v>70</v>
      </c>
      <c r="K332" s="48"/>
      <c r="L332" s="49"/>
      <c r="M332" s="163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</row>
    <row r="333" spans="2:85" ht="15.75" x14ac:dyDescent="0.3">
      <c r="B333" s="141" t="s">
        <v>166</v>
      </c>
      <c r="C333" s="104">
        <v>80</v>
      </c>
      <c r="D333" s="104">
        <v>78</v>
      </c>
      <c r="E333" s="104">
        <v>75</v>
      </c>
      <c r="F333" s="145">
        <v>70</v>
      </c>
      <c r="G333" s="104">
        <v>65</v>
      </c>
      <c r="H333" s="104">
        <v>55</v>
      </c>
      <c r="I333" s="104">
        <v>50</v>
      </c>
      <c r="J333" s="105">
        <v>45</v>
      </c>
      <c r="K333" s="48"/>
      <c r="L333" s="49"/>
      <c r="M333" s="163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78"/>
      <c r="BX333" s="78"/>
      <c r="BY333" s="78"/>
      <c r="BZ333" s="78"/>
      <c r="CA333" s="78"/>
      <c r="CB333" s="78"/>
      <c r="CC333" s="78"/>
      <c r="CD333" s="78"/>
      <c r="CE333" s="78"/>
      <c r="CF333" s="78"/>
      <c r="CG333" s="78"/>
    </row>
    <row r="334" spans="2:85" ht="15.75" x14ac:dyDescent="0.3">
      <c r="B334" s="139" t="s">
        <v>192</v>
      </c>
      <c r="C334" s="125">
        <v>170</v>
      </c>
      <c r="D334" s="125">
        <f t="shared" ref="D334:J334" si="30">$C334-$C334*D$4</f>
        <v>166.6</v>
      </c>
      <c r="E334" s="125">
        <f t="shared" si="30"/>
        <v>153</v>
      </c>
      <c r="F334" s="146">
        <f t="shared" si="30"/>
        <v>119</v>
      </c>
      <c r="G334" s="125">
        <f t="shared" si="30"/>
        <v>113.9</v>
      </c>
      <c r="H334" s="125">
        <f t="shared" si="30"/>
        <v>108.80000000000001</v>
      </c>
      <c r="I334" s="125">
        <f t="shared" si="30"/>
        <v>103.7</v>
      </c>
      <c r="J334" s="126">
        <f t="shared" si="30"/>
        <v>95.2</v>
      </c>
      <c r="K334" s="68"/>
      <c r="L334" s="69"/>
      <c r="M334" s="163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78"/>
      <c r="BX334" s="78"/>
      <c r="BY334" s="78"/>
      <c r="BZ334" s="78"/>
      <c r="CA334" s="78"/>
      <c r="CB334" s="78"/>
      <c r="CC334" s="78"/>
      <c r="CD334" s="78"/>
      <c r="CE334" s="78"/>
      <c r="CF334" s="78"/>
      <c r="CG334" s="78"/>
    </row>
    <row r="335" spans="2:85" ht="16.5" thickBot="1" x14ac:dyDescent="0.35">
      <c r="B335" s="142" t="s">
        <v>167</v>
      </c>
      <c r="C335" s="107">
        <v>350</v>
      </c>
      <c r="D335" s="107">
        <v>345</v>
      </c>
      <c r="E335" s="107">
        <v>340</v>
      </c>
      <c r="F335" s="147">
        <v>300</v>
      </c>
      <c r="G335" s="107">
        <v>250</v>
      </c>
      <c r="H335" s="107">
        <v>200</v>
      </c>
      <c r="I335" s="107">
        <v>150</v>
      </c>
      <c r="J335" s="108">
        <v>100</v>
      </c>
      <c r="K335" s="50"/>
      <c r="L335" s="54"/>
      <c r="M335" s="163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78"/>
      <c r="BX335" s="78"/>
      <c r="BY335" s="78"/>
      <c r="BZ335" s="78"/>
      <c r="CA335" s="78"/>
      <c r="CB335" s="78"/>
      <c r="CC335" s="78"/>
      <c r="CD335" s="78"/>
      <c r="CE335" s="78"/>
      <c r="CF335" s="78"/>
      <c r="CG335" s="78"/>
    </row>
    <row r="336" spans="2:85" ht="15.75" x14ac:dyDescent="0.3">
      <c r="B336" s="143" t="s">
        <v>168</v>
      </c>
      <c r="C336" s="112">
        <v>230</v>
      </c>
      <c r="D336" s="112">
        <v>220</v>
      </c>
      <c r="E336" s="112">
        <v>198</v>
      </c>
      <c r="F336" s="112">
        <v>193</v>
      </c>
      <c r="G336" s="112">
        <v>187</v>
      </c>
      <c r="H336" s="112">
        <v>176</v>
      </c>
      <c r="I336" s="112">
        <v>165</v>
      </c>
      <c r="J336" s="123">
        <v>160</v>
      </c>
      <c r="K336" s="55"/>
      <c r="L336" s="49"/>
      <c r="M336" s="163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</row>
    <row r="337" spans="1:85" ht="15.75" x14ac:dyDescent="0.3">
      <c r="B337" s="141" t="s">
        <v>169</v>
      </c>
      <c r="C337" s="104">
        <v>230</v>
      </c>
      <c r="D337" s="104">
        <v>220</v>
      </c>
      <c r="E337" s="104">
        <v>198</v>
      </c>
      <c r="F337" s="104">
        <v>193</v>
      </c>
      <c r="G337" s="104">
        <v>187</v>
      </c>
      <c r="H337" s="104">
        <v>176</v>
      </c>
      <c r="I337" s="104">
        <v>165</v>
      </c>
      <c r="J337" s="105">
        <v>160</v>
      </c>
      <c r="K337" s="48"/>
      <c r="L337" s="49"/>
      <c r="M337" s="163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</row>
    <row r="338" spans="1:85" ht="16.5" thickBot="1" x14ac:dyDescent="0.35">
      <c r="B338" s="142" t="s">
        <v>170</v>
      </c>
      <c r="C338" s="107">
        <v>230</v>
      </c>
      <c r="D338" s="107">
        <v>220</v>
      </c>
      <c r="E338" s="107">
        <v>198</v>
      </c>
      <c r="F338" s="107">
        <v>193</v>
      </c>
      <c r="G338" s="107">
        <v>187</v>
      </c>
      <c r="H338" s="107">
        <v>176</v>
      </c>
      <c r="I338" s="107">
        <v>165</v>
      </c>
      <c r="J338" s="108">
        <v>160</v>
      </c>
      <c r="K338" s="50"/>
      <c r="L338" s="54"/>
      <c r="M338" s="163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</row>
    <row r="339" spans="1:85" x14ac:dyDescent="0.25">
      <c r="B339" s="140" t="s">
        <v>171</v>
      </c>
      <c r="C339" s="110">
        <v>350</v>
      </c>
      <c r="D339" s="110">
        <v>343</v>
      </c>
      <c r="E339" s="110">
        <v>315</v>
      </c>
      <c r="F339" s="110">
        <v>245</v>
      </c>
      <c r="G339" s="110">
        <v>234.5</v>
      </c>
      <c r="H339" s="110">
        <v>224</v>
      </c>
      <c r="I339" s="110">
        <v>213.5</v>
      </c>
      <c r="J339" s="127">
        <v>196</v>
      </c>
      <c r="K339" s="52"/>
      <c r="L339" s="80"/>
      <c r="M339" s="163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</row>
    <row r="340" spans="1:85" x14ac:dyDescent="0.25">
      <c r="B340" s="139" t="s">
        <v>172</v>
      </c>
      <c r="C340" s="125">
        <v>150</v>
      </c>
      <c r="D340" s="125">
        <v>145</v>
      </c>
      <c r="E340" s="125">
        <v>140</v>
      </c>
      <c r="F340" s="125">
        <v>135</v>
      </c>
      <c r="G340" s="125">
        <v>130</v>
      </c>
      <c r="H340" s="125">
        <v>125</v>
      </c>
      <c r="I340" s="125">
        <v>120</v>
      </c>
      <c r="J340" s="126">
        <v>115</v>
      </c>
      <c r="K340" s="68"/>
      <c r="L340" s="76"/>
      <c r="M340" s="163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</row>
    <row r="341" spans="1:85" ht="15.75" x14ac:dyDescent="0.3">
      <c r="B341" s="139" t="s">
        <v>173</v>
      </c>
      <c r="C341" s="125">
        <v>30</v>
      </c>
      <c r="D341" s="125">
        <v>28</v>
      </c>
      <c r="E341" s="125">
        <v>26</v>
      </c>
      <c r="F341" s="125">
        <v>24</v>
      </c>
      <c r="G341" s="125">
        <v>22</v>
      </c>
      <c r="H341" s="125">
        <v>20</v>
      </c>
      <c r="I341" s="125">
        <v>18</v>
      </c>
      <c r="J341" s="126">
        <v>15</v>
      </c>
      <c r="K341" s="68"/>
      <c r="L341" s="49"/>
      <c r="M341" s="163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</row>
    <row r="342" spans="1:85" ht="16.5" thickBot="1" x14ac:dyDescent="0.35">
      <c r="B342" s="139" t="s">
        <v>174</v>
      </c>
      <c r="C342" s="125">
        <v>20</v>
      </c>
      <c r="D342" s="125">
        <v>19</v>
      </c>
      <c r="E342" s="125">
        <v>18</v>
      </c>
      <c r="F342" s="125">
        <v>17</v>
      </c>
      <c r="G342" s="125">
        <v>16</v>
      </c>
      <c r="H342" s="125">
        <v>15</v>
      </c>
      <c r="I342" s="125">
        <v>14</v>
      </c>
      <c r="J342" s="126">
        <v>13</v>
      </c>
      <c r="K342" s="68"/>
      <c r="L342" s="69"/>
      <c r="M342" s="163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</row>
    <row r="343" spans="1:85" x14ac:dyDescent="0.25">
      <c r="B343" s="148" t="s">
        <v>175</v>
      </c>
      <c r="C343" s="132">
        <v>15</v>
      </c>
      <c r="D343" s="132">
        <f>$C343-C343*D$4</f>
        <v>14.7</v>
      </c>
      <c r="E343" s="132">
        <f t="shared" ref="E343:J344" si="31">$C343-D343*E$4</f>
        <v>13.530000000000001</v>
      </c>
      <c r="F343" s="132">
        <f t="shared" si="31"/>
        <v>10.940999999999999</v>
      </c>
      <c r="G343" s="132">
        <f t="shared" si="31"/>
        <v>11.389470000000001</v>
      </c>
      <c r="H343" s="132">
        <f t="shared" si="31"/>
        <v>10.8997908</v>
      </c>
      <c r="I343" s="132">
        <f t="shared" si="31"/>
        <v>10.749081587999999</v>
      </c>
      <c r="J343" s="133">
        <f t="shared" si="31"/>
        <v>10.27040410128</v>
      </c>
      <c r="K343" s="71"/>
      <c r="L343" s="82"/>
      <c r="M343" s="163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</row>
    <row r="344" spans="1:85" ht="15.75" thickBot="1" x14ac:dyDescent="0.3">
      <c r="B344" s="142" t="s">
        <v>176</v>
      </c>
      <c r="C344" s="107">
        <v>20</v>
      </c>
      <c r="D344" s="107">
        <f>$C344-C344*D$4</f>
        <v>19.600000000000001</v>
      </c>
      <c r="E344" s="107">
        <f t="shared" si="31"/>
        <v>18.04</v>
      </c>
      <c r="F344" s="107">
        <f t="shared" si="31"/>
        <v>14.587999999999999</v>
      </c>
      <c r="G344" s="107">
        <f t="shared" si="31"/>
        <v>15.185960000000001</v>
      </c>
      <c r="H344" s="107">
        <f t="shared" si="31"/>
        <v>14.533054399999999</v>
      </c>
      <c r="I344" s="107">
        <f t="shared" si="31"/>
        <v>14.332108783999999</v>
      </c>
      <c r="J344" s="108">
        <f t="shared" si="31"/>
        <v>13.693872135040001</v>
      </c>
      <c r="K344" s="50"/>
      <c r="L344" s="79"/>
      <c r="M344" s="163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</row>
    <row r="345" spans="1:85" ht="15.75" thickBot="1" x14ac:dyDescent="0.3">
      <c r="B345" s="149" t="s">
        <v>306</v>
      </c>
      <c r="C345" s="150">
        <v>500</v>
      </c>
      <c r="D345" s="151">
        <f t="shared" ref="D345:J345" si="32">$C345-$C345*D$255</f>
        <v>490</v>
      </c>
      <c r="E345" s="151">
        <f t="shared" si="32"/>
        <v>460</v>
      </c>
      <c r="F345" s="151">
        <f t="shared" si="32"/>
        <v>425</v>
      </c>
      <c r="G345" s="151">
        <f t="shared" si="32"/>
        <v>400</v>
      </c>
      <c r="H345" s="151">
        <f t="shared" si="32"/>
        <v>375</v>
      </c>
      <c r="I345" s="151">
        <f t="shared" si="32"/>
        <v>350</v>
      </c>
      <c r="J345" s="151">
        <f t="shared" si="32"/>
        <v>335</v>
      </c>
      <c r="K345" s="83"/>
      <c r="L345" s="84"/>
      <c r="M345" s="163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</row>
    <row r="346" spans="1:85" ht="15.75" thickBot="1" x14ac:dyDescent="0.3">
      <c r="B346" s="152"/>
      <c r="C346" s="152"/>
      <c r="D346" s="152"/>
      <c r="E346" s="152"/>
      <c r="F346" s="152"/>
      <c r="G346" s="152"/>
      <c r="H346" s="152"/>
      <c r="I346" s="153"/>
      <c r="J346" s="153"/>
      <c r="K346" s="86"/>
      <c r="L346" s="85"/>
      <c r="M346" s="16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</row>
    <row r="347" spans="1:85" s="44" customFormat="1" ht="15.75" thickBot="1" x14ac:dyDescent="0.3">
      <c r="A347" s="157"/>
      <c r="B347" s="154" t="s">
        <v>279</v>
      </c>
      <c r="C347" s="7">
        <f t="shared" ref="C347:J347" si="33">SUMPRODUCT(C10:C345,$K$10:$K$345)</f>
        <v>0</v>
      </c>
      <c r="D347" s="7">
        <f t="shared" si="33"/>
        <v>0</v>
      </c>
      <c r="E347" s="7">
        <f t="shared" si="33"/>
        <v>0</v>
      </c>
      <c r="F347" s="7">
        <f t="shared" si="33"/>
        <v>0</v>
      </c>
      <c r="G347" s="7">
        <f t="shared" si="33"/>
        <v>0</v>
      </c>
      <c r="H347" s="7">
        <f t="shared" si="33"/>
        <v>0</v>
      </c>
      <c r="I347" s="7">
        <f t="shared" si="33"/>
        <v>0</v>
      </c>
      <c r="J347" s="7">
        <f t="shared" si="33"/>
        <v>0</v>
      </c>
      <c r="K347" s="86"/>
      <c r="L347" s="85"/>
      <c r="M347" s="163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85" s="44" customFormat="1" x14ac:dyDescent="0.25">
      <c r="A348" s="157"/>
      <c r="B348" s="158"/>
      <c r="C348" s="158"/>
      <c r="D348" s="158"/>
      <c r="E348" s="159"/>
      <c r="F348" s="159"/>
      <c r="G348" s="159"/>
      <c r="H348" s="159"/>
      <c r="I348" s="160"/>
      <c r="J348" s="160"/>
      <c r="K348" s="161"/>
      <c r="L348" s="162"/>
      <c r="M348" s="163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85" s="44" customFormat="1" ht="15.75" thickBot="1" x14ac:dyDescent="0.3">
      <c r="A349" s="157"/>
      <c r="B349" s="164" t="s">
        <v>177</v>
      </c>
      <c r="C349" s="164"/>
      <c r="D349" s="164"/>
      <c r="E349" s="162"/>
      <c r="F349" s="162"/>
      <c r="G349" s="162"/>
      <c r="H349" s="162"/>
      <c r="I349" s="160"/>
      <c r="J349" s="160"/>
      <c r="K349" s="161"/>
      <c r="L349" s="162"/>
      <c r="M349" s="165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85" s="44" customFormat="1" ht="16.5" thickTop="1" thickBot="1" x14ac:dyDescent="0.3">
      <c r="A350" s="156"/>
      <c r="B350" s="91"/>
      <c r="C350" s="91"/>
      <c r="D350" s="91"/>
      <c r="E350" s="91"/>
      <c r="F350" s="91"/>
      <c r="G350" s="91"/>
      <c r="H350" s="91"/>
      <c r="I350" s="92"/>
      <c r="J350" s="92"/>
      <c r="K350" s="93"/>
      <c r="L350" s="91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1:85" s="44" customFormat="1" ht="15.75" thickTop="1" x14ac:dyDescent="0.25">
      <c r="A351" s="156"/>
      <c r="B351" s="94"/>
      <c r="C351" s="94"/>
      <c r="D351" s="94"/>
      <c r="E351" s="94"/>
      <c r="F351" s="94"/>
      <c r="G351" s="94"/>
      <c r="H351" s="94"/>
      <c r="I351" s="88"/>
      <c r="J351" s="88"/>
      <c r="K351" s="89"/>
      <c r="L351" s="90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1:85" s="44" customFormat="1" x14ac:dyDescent="0.25">
      <c r="A352" s="156"/>
      <c r="B352" s="94"/>
      <c r="C352" s="94"/>
      <c r="D352" s="94"/>
      <c r="E352" s="94"/>
      <c r="F352" s="94"/>
      <c r="G352" s="94"/>
      <c r="H352" s="94"/>
      <c r="I352" s="88"/>
      <c r="J352" s="88"/>
      <c r="K352" s="89"/>
      <c r="L352" s="90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1:23" s="44" customFormat="1" x14ac:dyDescent="0.25">
      <c r="A353" s="156"/>
      <c r="B353" s="94"/>
      <c r="C353" s="94"/>
      <c r="D353" s="94"/>
      <c r="E353" s="94"/>
      <c r="F353" s="94"/>
      <c r="G353" s="94"/>
      <c r="H353" s="94"/>
      <c r="I353" s="88"/>
      <c r="J353" s="88"/>
      <c r="K353" s="89"/>
      <c r="L353" s="90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1:23" s="44" customFormat="1" x14ac:dyDescent="0.25">
      <c r="A354" s="156"/>
      <c r="B354" s="94"/>
      <c r="C354" s="94"/>
      <c r="D354" s="94"/>
      <c r="E354" s="94"/>
      <c r="F354" s="94"/>
      <c r="G354" s="94"/>
      <c r="H354" s="94"/>
      <c r="I354" s="88"/>
      <c r="J354" s="88"/>
      <c r="K354" s="89"/>
      <c r="L354" s="90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1:23" s="44" customFormat="1" x14ac:dyDescent="0.25">
      <c r="A355" s="156"/>
      <c r="B355" s="94"/>
      <c r="C355" s="94"/>
      <c r="D355" s="94"/>
      <c r="E355" s="94"/>
      <c r="F355" s="94"/>
      <c r="G355" s="94"/>
      <c r="H355" s="94"/>
      <c r="I355" s="88"/>
      <c r="J355" s="88"/>
      <c r="K355" s="89"/>
      <c r="L355" s="90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1:23" s="44" customFormat="1" x14ac:dyDescent="0.25">
      <c r="A356" s="156"/>
      <c r="B356" s="94"/>
      <c r="C356" s="94"/>
      <c r="D356" s="94"/>
      <c r="E356" s="94"/>
      <c r="F356" s="94"/>
      <c r="G356" s="94"/>
      <c r="H356" s="94"/>
      <c r="I356" s="88"/>
      <c r="J356" s="88"/>
      <c r="K356" s="89"/>
      <c r="L356" s="90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1:23" s="44" customFormat="1" x14ac:dyDescent="0.25">
      <c r="A357" s="156"/>
      <c r="B357" s="94"/>
      <c r="C357" s="94"/>
      <c r="D357" s="94"/>
      <c r="E357" s="94"/>
      <c r="F357" s="94"/>
      <c r="G357" s="94"/>
      <c r="H357" s="94"/>
      <c r="I357" s="88"/>
      <c r="J357" s="88"/>
      <c r="K357" s="89"/>
      <c r="L357" s="90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1:23" s="44" customFormat="1" x14ac:dyDescent="0.25">
      <c r="A358" s="156"/>
      <c r="B358" s="94"/>
      <c r="C358" s="94"/>
      <c r="D358" s="94"/>
      <c r="E358" s="94"/>
      <c r="F358" s="94"/>
      <c r="G358" s="94"/>
      <c r="H358" s="94"/>
      <c r="I358" s="88"/>
      <c r="J358" s="88"/>
      <c r="K358" s="89"/>
      <c r="L358" s="90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1:23" s="44" customFormat="1" x14ac:dyDescent="0.25">
      <c r="A359" s="156"/>
      <c r="B359" s="94"/>
      <c r="C359" s="94"/>
      <c r="D359" s="94"/>
      <c r="E359" s="94"/>
      <c r="F359" s="94"/>
      <c r="G359" s="94"/>
      <c r="H359" s="94"/>
      <c r="I359" s="88"/>
      <c r="J359" s="88"/>
      <c r="K359" s="89"/>
      <c r="L359" s="90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1:23" s="44" customFormat="1" x14ac:dyDescent="0.25">
      <c r="A360" s="156"/>
      <c r="B360" s="94"/>
      <c r="C360" s="94"/>
      <c r="D360" s="94"/>
      <c r="E360" s="94"/>
      <c r="F360" s="94"/>
      <c r="G360" s="94"/>
      <c r="H360" s="94"/>
      <c r="I360" s="88"/>
      <c r="J360" s="88"/>
      <c r="K360" s="89"/>
      <c r="L360" s="90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1:23" s="44" customFormat="1" x14ac:dyDescent="0.25">
      <c r="A361" s="156"/>
      <c r="B361" s="94"/>
      <c r="C361" s="94"/>
      <c r="D361" s="94"/>
      <c r="E361" s="94"/>
      <c r="F361" s="94"/>
      <c r="G361" s="94"/>
      <c r="H361" s="94"/>
      <c r="I361" s="88"/>
      <c r="J361" s="88"/>
      <c r="K361" s="89"/>
      <c r="L361" s="90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1:23" s="44" customFormat="1" x14ac:dyDescent="0.25">
      <c r="A362" s="156"/>
      <c r="B362" s="94"/>
      <c r="C362" s="94"/>
      <c r="D362" s="94"/>
      <c r="E362" s="94"/>
      <c r="F362" s="94"/>
      <c r="G362" s="94"/>
      <c r="H362" s="94"/>
      <c r="I362" s="88"/>
      <c r="J362" s="88"/>
      <c r="K362" s="89"/>
      <c r="L362" s="90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1:23" s="44" customFormat="1" x14ac:dyDescent="0.25">
      <c r="A363" s="156"/>
      <c r="B363" s="94"/>
      <c r="C363" s="94"/>
      <c r="D363" s="94"/>
      <c r="E363" s="94"/>
      <c r="F363" s="94"/>
      <c r="G363" s="94"/>
      <c r="H363" s="94"/>
      <c r="I363" s="88"/>
      <c r="J363" s="88"/>
      <c r="K363" s="89"/>
      <c r="L363" s="90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1:23" s="44" customFormat="1" x14ac:dyDescent="0.25">
      <c r="A364" s="156"/>
      <c r="B364" s="94"/>
      <c r="C364" s="94"/>
      <c r="D364" s="94"/>
      <c r="E364" s="94"/>
      <c r="F364" s="94"/>
      <c r="G364" s="94"/>
      <c r="H364" s="94"/>
      <c r="I364" s="88"/>
      <c r="J364" s="88"/>
      <c r="K364" s="89"/>
      <c r="L364" s="90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1:23" s="44" customFormat="1" x14ac:dyDescent="0.25">
      <c r="A365" s="156"/>
      <c r="B365" s="94"/>
      <c r="C365" s="94"/>
      <c r="D365" s="94"/>
      <c r="E365" s="94"/>
      <c r="F365" s="94"/>
      <c r="G365" s="94"/>
      <c r="H365" s="94"/>
      <c r="I365" s="88"/>
      <c r="J365" s="88"/>
      <c r="K365" s="89"/>
      <c r="L365" s="90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1:23" s="44" customFormat="1" x14ac:dyDescent="0.25">
      <c r="A366" s="156"/>
      <c r="B366" s="94"/>
      <c r="C366" s="94"/>
      <c r="D366" s="94"/>
      <c r="E366" s="94"/>
      <c r="F366" s="94"/>
      <c r="G366" s="94"/>
      <c r="H366" s="94"/>
      <c r="I366" s="88"/>
      <c r="J366" s="88"/>
      <c r="K366" s="89"/>
      <c r="L366" s="90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1:23" s="44" customFormat="1" x14ac:dyDescent="0.25">
      <c r="A367" s="156"/>
      <c r="B367" s="94"/>
      <c r="C367" s="94"/>
      <c r="D367" s="94"/>
      <c r="E367" s="94"/>
      <c r="F367" s="94"/>
      <c r="G367" s="94"/>
      <c r="H367" s="94"/>
      <c r="I367" s="88"/>
      <c r="J367" s="88"/>
      <c r="K367" s="89"/>
      <c r="L367" s="90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1:23" s="44" customFormat="1" x14ac:dyDescent="0.25">
      <c r="A368" s="156"/>
      <c r="B368" s="94"/>
      <c r="C368" s="94"/>
      <c r="D368" s="94"/>
      <c r="E368" s="94"/>
      <c r="F368" s="94"/>
      <c r="G368" s="94"/>
      <c r="H368" s="94"/>
      <c r="I368" s="88"/>
      <c r="J368" s="88"/>
      <c r="K368" s="89"/>
      <c r="L368" s="90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1:23" s="44" customFormat="1" x14ac:dyDescent="0.25">
      <c r="A369" s="156"/>
      <c r="B369" s="94"/>
      <c r="C369" s="94"/>
      <c r="D369" s="94"/>
      <c r="E369" s="94"/>
      <c r="F369" s="94"/>
      <c r="G369" s="94"/>
      <c r="H369" s="94"/>
      <c r="I369" s="88"/>
      <c r="J369" s="88"/>
      <c r="K369" s="89"/>
      <c r="L369" s="90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1:23" s="44" customFormat="1" x14ac:dyDescent="0.25">
      <c r="A370" s="156"/>
      <c r="B370" s="94"/>
      <c r="C370" s="94"/>
      <c r="D370" s="94"/>
      <c r="E370" s="94"/>
      <c r="F370" s="94"/>
      <c r="G370" s="94"/>
      <c r="H370" s="94"/>
      <c r="I370" s="88"/>
      <c r="J370" s="88"/>
      <c r="K370" s="89"/>
      <c r="L370" s="90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1:23" s="44" customFormat="1" x14ac:dyDescent="0.25">
      <c r="A371" s="156"/>
      <c r="B371" s="94"/>
      <c r="C371" s="94"/>
      <c r="D371" s="94"/>
      <c r="E371" s="94"/>
      <c r="F371" s="94"/>
      <c r="G371" s="94"/>
      <c r="H371" s="94"/>
      <c r="I371" s="88"/>
      <c r="J371" s="88"/>
      <c r="K371" s="89"/>
      <c r="L371" s="90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1:23" s="44" customFormat="1" x14ac:dyDescent="0.25">
      <c r="A372" s="156"/>
      <c r="B372" s="94"/>
      <c r="C372" s="94"/>
      <c r="D372" s="94"/>
      <c r="E372" s="94"/>
      <c r="F372" s="94"/>
      <c r="G372" s="94"/>
      <c r="H372" s="94"/>
      <c r="I372" s="88"/>
      <c r="J372" s="88"/>
      <c r="K372" s="89"/>
      <c r="L372" s="90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1:23" s="44" customFormat="1" x14ac:dyDescent="0.25">
      <c r="A373" s="156"/>
      <c r="B373" s="94"/>
      <c r="C373" s="94"/>
      <c r="D373" s="94"/>
      <c r="E373" s="94"/>
      <c r="F373" s="94"/>
      <c r="G373" s="94"/>
      <c r="H373" s="94"/>
      <c r="I373" s="88"/>
      <c r="J373" s="88"/>
      <c r="K373" s="89"/>
      <c r="L373" s="90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1:23" s="44" customFormat="1" x14ac:dyDescent="0.25">
      <c r="A374" s="156"/>
      <c r="B374" s="94"/>
      <c r="C374" s="94"/>
      <c r="D374" s="94"/>
      <c r="E374" s="94"/>
      <c r="F374" s="94"/>
      <c r="G374" s="94"/>
      <c r="H374" s="94"/>
      <c r="I374" s="88"/>
      <c r="J374" s="88"/>
      <c r="K374" s="89"/>
      <c r="L374" s="90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1:23" s="44" customFormat="1" x14ac:dyDescent="0.25">
      <c r="A375" s="156"/>
      <c r="B375" s="94"/>
      <c r="C375" s="94"/>
      <c r="D375" s="94"/>
      <c r="E375" s="94"/>
      <c r="F375" s="94"/>
      <c r="G375" s="94"/>
      <c r="H375" s="94"/>
      <c r="I375" s="88"/>
      <c r="J375" s="88"/>
      <c r="K375" s="89"/>
      <c r="L375" s="90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  <row r="376" spans="1:23" s="44" customFormat="1" x14ac:dyDescent="0.25">
      <c r="A376" s="156"/>
      <c r="B376" s="94"/>
      <c r="C376" s="94"/>
      <c r="D376" s="94"/>
      <c r="E376" s="94"/>
      <c r="F376" s="94"/>
      <c r="G376" s="94"/>
      <c r="H376" s="94"/>
      <c r="I376" s="88"/>
      <c r="J376" s="88"/>
      <c r="K376" s="89"/>
      <c r="L376" s="90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</row>
    <row r="377" spans="1:23" s="44" customFormat="1" x14ac:dyDescent="0.25">
      <c r="A377" s="156"/>
      <c r="B377" s="94"/>
      <c r="C377" s="94"/>
      <c r="D377" s="94"/>
      <c r="E377" s="94"/>
      <c r="F377" s="94"/>
      <c r="G377" s="94"/>
      <c r="H377" s="94"/>
      <c r="I377" s="88"/>
      <c r="J377" s="88"/>
      <c r="K377" s="89"/>
      <c r="L377" s="90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</row>
    <row r="378" spans="1:23" s="44" customFormat="1" x14ac:dyDescent="0.25">
      <c r="A378" s="156"/>
      <c r="B378" s="94"/>
      <c r="C378" s="94"/>
      <c r="D378" s="94"/>
      <c r="E378" s="94"/>
      <c r="F378" s="94"/>
      <c r="G378" s="94"/>
      <c r="H378" s="94"/>
      <c r="I378" s="88"/>
      <c r="J378" s="88"/>
      <c r="K378" s="89"/>
      <c r="L378" s="90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</row>
    <row r="379" spans="1:23" s="44" customFormat="1" x14ac:dyDescent="0.25">
      <c r="A379" s="156"/>
      <c r="B379" s="94"/>
      <c r="C379" s="94"/>
      <c r="D379" s="94"/>
      <c r="E379" s="94"/>
      <c r="F379" s="94"/>
      <c r="G379" s="94"/>
      <c r="H379" s="94"/>
      <c r="I379" s="88"/>
      <c r="J379" s="88"/>
      <c r="K379" s="89"/>
      <c r="L379" s="90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</row>
    <row r="380" spans="1:23" s="44" customFormat="1" x14ac:dyDescent="0.25">
      <c r="A380" s="156"/>
      <c r="B380" s="94"/>
      <c r="C380" s="94"/>
      <c r="D380" s="94"/>
      <c r="E380" s="94"/>
      <c r="F380" s="94"/>
      <c r="G380" s="94"/>
      <c r="H380" s="94"/>
      <c r="I380" s="88"/>
      <c r="J380" s="88"/>
      <c r="K380" s="89"/>
      <c r="L380" s="90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</row>
    <row r="381" spans="1:23" s="44" customFormat="1" x14ac:dyDescent="0.25">
      <c r="A381" s="156"/>
      <c r="B381" s="94"/>
      <c r="C381" s="94"/>
      <c r="D381" s="94"/>
      <c r="E381" s="94"/>
      <c r="F381" s="94"/>
      <c r="G381" s="94"/>
      <c r="H381" s="94"/>
      <c r="I381" s="88"/>
      <c r="J381" s="88"/>
      <c r="K381" s="89"/>
      <c r="L381" s="90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</row>
    <row r="382" spans="1:23" s="44" customFormat="1" x14ac:dyDescent="0.25">
      <c r="A382" s="156"/>
      <c r="B382" s="94"/>
      <c r="C382" s="94"/>
      <c r="D382" s="94"/>
      <c r="E382" s="94"/>
      <c r="F382" s="94"/>
      <c r="G382" s="94"/>
      <c r="H382" s="94"/>
      <c r="I382" s="88"/>
      <c r="J382" s="88"/>
      <c r="K382" s="89"/>
      <c r="L382" s="90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</row>
    <row r="383" spans="1:23" s="44" customFormat="1" x14ac:dyDescent="0.25">
      <c r="A383" s="156"/>
      <c r="B383" s="94"/>
      <c r="C383" s="94"/>
      <c r="D383" s="94"/>
      <c r="E383" s="94"/>
      <c r="F383" s="94"/>
      <c r="G383" s="94"/>
      <c r="H383" s="94"/>
      <c r="I383" s="88"/>
      <c r="J383" s="88"/>
      <c r="K383" s="89"/>
      <c r="L383" s="90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</row>
    <row r="384" spans="1:23" s="44" customFormat="1" x14ac:dyDescent="0.25">
      <c r="A384" s="156"/>
      <c r="B384" s="94"/>
      <c r="C384" s="94"/>
      <c r="D384" s="94"/>
      <c r="E384" s="94"/>
      <c r="F384" s="94"/>
      <c r="G384" s="94"/>
      <c r="H384" s="94"/>
      <c r="I384" s="88"/>
      <c r="J384" s="88"/>
      <c r="K384" s="89"/>
      <c r="L384" s="90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</row>
    <row r="385" spans="1:23" s="44" customFormat="1" x14ac:dyDescent="0.25">
      <c r="A385" s="156"/>
      <c r="B385" s="94"/>
      <c r="C385" s="94"/>
      <c r="D385" s="94"/>
      <c r="E385" s="94"/>
      <c r="F385" s="94"/>
      <c r="G385" s="94"/>
      <c r="H385" s="94"/>
      <c r="I385" s="88"/>
      <c r="J385" s="88"/>
      <c r="K385" s="89"/>
      <c r="L385" s="90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</row>
    <row r="386" spans="1:23" s="44" customFormat="1" x14ac:dyDescent="0.25">
      <c r="A386" s="156"/>
      <c r="B386" s="94"/>
      <c r="C386" s="94"/>
      <c r="D386" s="94"/>
      <c r="E386" s="94"/>
      <c r="F386" s="94"/>
      <c r="G386" s="94"/>
      <c r="H386" s="94"/>
      <c r="I386" s="88"/>
      <c r="J386" s="88"/>
      <c r="K386" s="89"/>
      <c r="L386" s="90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</row>
    <row r="387" spans="1:23" s="44" customFormat="1" x14ac:dyDescent="0.25">
      <c r="A387" s="156"/>
      <c r="B387" s="94"/>
      <c r="C387" s="94"/>
      <c r="D387" s="94"/>
      <c r="E387" s="94"/>
      <c r="F387" s="94"/>
      <c r="G387" s="94"/>
      <c r="H387" s="94"/>
      <c r="I387" s="88"/>
      <c r="J387" s="88"/>
      <c r="K387" s="89"/>
      <c r="L387" s="90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</row>
    <row r="388" spans="1:23" s="44" customFormat="1" x14ac:dyDescent="0.25">
      <c r="A388" s="156"/>
      <c r="B388" s="94"/>
      <c r="C388" s="94"/>
      <c r="D388" s="94"/>
      <c r="E388" s="94"/>
      <c r="F388" s="94"/>
      <c r="G388" s="94"/>
      <c r="H388" s="94"/>
      <c r="I388" s="88"/>
      <c r="J388" s="88"/>
      <c r="K388" s="89"/>
      <c r="L388" s="90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</row>
    <row r="389" spans="1:23" s="44" customFormat="1" x14ac:dyDescent="0.25">
      <c r="A389" s="156"/>
      <c r="B389" s="94"/>
      <c r="C389" s="94"/>
      <c r="D389" s="94"/>
      <c r="E389" s="94"/>
      <c r="F389" s="94"/>
      <c r="G389" s="94"/>
      <c r="H389" s="94"/>
      <c r="I389" s="88"/>
      <c r="J389" s="88"/>
      <c r="K389" s="89"/>
      <c r="L389" s="90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</row>
    <row r="390" spans="1:23" s="44" customFormat="1" x14ac:dyDescent="0.25">
      <c r="A390" s="156"/>
      <c r="B390" s="94"/>
      <c r="C390" s="94"/>
      <c r="D390" s="94"/>
      <c r="E390" s="94"/>
      <c r="F390" s="94"/>
      <c r="G390" s="94"/>
      <c r="H390" s="94"/>
      <c r="I390" s="88"/>
      <c r="J390" s="88"/>
      <c r="K390" s="89"/>
      <c r="L390" s="90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</row>
    <row r="391" spans="1:23" s="44" customFormat="1" x14ac:dyDescent="0.25">
      <c r="A391" s="156"/>
      <c r="B391" s="94"/>
      <c r="C391" s="94"/>
      <c r="D391" s="94"/>
      <c r="E391" s="94"/>
      <c r="F391" s="94"/>
      <c r="G391" s="94"/>
      <c r="H391" s="94"/>
      <c r="I391" s="88"/>
      <c r="J391" s="88"/>
      <c r="K391" s="89"/>
      <c r="L391" s="90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</row>
    <row r="392" spans="1:23" s="44" customFormat="1" x14ac:dyDescent="0.25">
      <c r="A392" s="156"/>
      <c r="B392" s="94"/>
      <c r="C392" s="94"/>
      <c r="D392" s="94"/>
      <c r="E392" s="94"/>
      <c r="F392" s="94"/>
      <c r="G392" s="94"/>
      <c r="H392" s="94"/>
      <c r="I392" s="88"/>
      <c r="J392" s="88"/>
      <c r="K392" s="89"/>
      <c r="L392" s="90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</row>
    <row r="393" spans="1:23" s="44" customFormat="1" x14ac:dyDescent="0.25">
      <c r="A393" s="156"/>
      <c r="B393" s="94"/>
      <c r="C393" s="94"/>
      <c r="D393" s="94"/>
      <c r="E393" s="94"/>
      <c r="F393" s="94"/>
      <c r="G393" s="94"/>
      <c r="H393" s="94"/>
      <c r="I393" s="88"/>
      <c r="J393" s="88"/>
      <c r="K393" s="89"/>
      <c r="L393" s="90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</row>
    <row r="394" spans="1:23" s="44" customFormat="1" x14ac:dyDescent="0.25">
      <c r="A394" s="156"/>
      <c r="B394" s="94"/>
      <c r="C394" s="94"/>
      <c r="D394" s="94"/>
      <c r="E394" s="94"/>
      <c r="F394" s="94"/>
      <c r="G394" s="94"/>
      <c r="H394" s="94"/>
      <c r="I394" s="88"/>
      <c r="J394" s="88"/>
      <c r="K394" s="89"/>
      <c r="L394" s="90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</row>
    <row r="395" spans="1:23" s="44" customFormat="1" x14ac:dyDescent="0.25">
      <c r="A395" s="156"/>
      <c r="B395" s="94"/>
      <c r="C395" s="94"/>
      <c r="D395" s="94"/>
      <c r="E395" s="94"/>
      <c r="F395" s="94"/>
      <c r="G395" s="94"/>
      <c r="H395" s="94"/>
      <c r="I395" s="88"/>
      <c r="J395" s="88"/>
      <c r="K395" s="89"/>
      <c r="L395" s="90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</row>
    <row r="396" spans="1:23" s="44" customFormat="1" x14ac:dyDescent="0.25">
      <c r="A396" s="156"/>
      <c r="B396" s="94"/>
      <c r="C396" s="94"/>
      <c r="D396" s="94"/>
      <c r="E396" s="94"/>
      <c r="F396" s="94"/>
      <c r="G396" s="94"/>
      <c r="H396" s="94"/>
      <c r="I396" s="88"/>
      <c r="J396" s="88"/>
      <c r="K396" s="89"/>
      <c r="L396" s="90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</row>
    <row r="397" spans="1:23" s="44" customFormat="1" x14ac:dyDescent="0.25">
      <c r="A397" s="156"/>
      <c r="B397" s="94"/>
      <c r="C397" s="94"/>
      <c r="D397" s="94"/>
      <c r="E397" s="94"/>
      <c r="F397" s="94"/>
      <c r="G397" s="94"/>
      <c r="H397" s="94"/>
      <c r="I397" s="88"/>
      <c r="J397" s="88"/>
      <c r="K397" s="89"/>
      <c r="L397" s="90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</row>
    <row r="398" spans="1:23" s="44" customFormat="1" x14ac:dyDescent="0.25">
      <c r="A398" s="156"/>
      <c r="B398" s="94"/>
      <c r="C398" s="94"/>
      <c r="D398" s="94"/>
      <c r="E398" s="94"/>
      <c r="F398" s="94"/>
      <c r="G398" s="94"/>
      <c r="H398" s="94"/>
      <c r="I398" s="88"/>
      <c r="J398" s="88"/>
      <c r="K398" s="89"/>
      <c r="L398" s="90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</row>
    <row r="399" spans="1:23" s="44" customFormat="1" x14ac:dyDescent="0.25">
      <c r="A399" s="156"/>
      <c r="B399" s="94"/>
      <c r="C399" s="94"/>
      <c r="D399" s="94"/>
      <c r="E399" s="94"/>
      <c r="F399" s="94"/>
      <c r="G399" s="94"/>
      <c r="H399" s="94"/>
      <c r="I399" s="88"/>
      <c r="J399" s="88"/>
      <c r="K399" s="89"/>
      <c r="L399" s="90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</row>
    <row r="400" spans="1:23" s="44" customFormat="1" x14ac:dyDescent="0.25">
      <c r="A400" s="156"/>
      <c r="B400" s="94"/>
      <c r="C400" s="94"/>
      <c r="D400" s="94"/>
      <c r="E400" s="94"/>
      <c r="F400" s="94"/>
      <c r="G400" s="94"/>
      <c r="H400" s="94"/>
      <c r="I400" s="88"/>
      <c r="J400" s="88"/>
      <c r="K400" s="89"/>
      <c r="L400" s="90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</row>
    <row r="401" spans="1:23" s="44" customFormat="1" x14ac:dyDescent="0.25">
      <c r="A401" s="156"/>
      <c r="B401" s="94"/>
      <c r="C401" s="94"/>
      <c r="D401" s="94"/>
      <c r="E401" s="94"/>
      <c r="F401" s="94"/>
      <c r="G401" s="94"/>
      <c r="H401" s="94"/>
      <c r="I401" s="88"/>
      <c r="J401" s="88"/>
      <c r="K401" s="89"/>
      <c r="L401" s="90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</row>
    <row r="402" spans="1:23" s="44" customFormat="1" x14ac:dyDescent="0.25">
      <c r="A402" s="156"/>
      <c r="B402" s="94"/>
      <c r="C402" s="94"/>
      <c r="D402" s="94"/>
      <c r="E402" s="94"/>
      <c r="F402" s="94"/>
      <c r="G402" s="94"/>
      <c r="H402" s="94"/>
      <c r="I402" s="88"/>
      <c r="J402" s="88"/>
      <c r="K402" s="89"/>
      <c r="L402" s="90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</row>
    <row r="403" spans="1:23" s="44" customFormat="1" x14ac:dyDescent="0.25">
      <c r="A403" s="156"/>
      <c r="B403" s="94"/>
      <c r="C403" s="94"/>
      <c r="D403" s="94"/>
      <c r="E403" s="94"/>
      <c r="F403" s="94"/>
      <c r="G403" s="94"/>
      <c r="H403" s="94"/>
      <c r="I403" s="88"/>
      <c r="J403" s="88"/>
      <c r="K403" s="89"/>
      <c r="L403" s="90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</row>
    <row r="404" spans="1:23" s="44" customFormat="1" x14ac:dyDescent="0.25">
      <c r="A404" s="156"/>
      <c r="B404" s="94"/>
      <c r="C404" s="94"/>
      <c r="D404" s="94"/>
      <c r="E404" s="94"/>
      <c r="F404" s="94"/>
      <c r="G404" s="94"/>
      <c r="H404" s="94"/>
      <c r="I404" s="88"/>
      <c r="J404" s="88"/>
      <c r="K404" s="89"/>
      <c r="L404" s="90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</row>
    <row r="405" spans="1:23" s="44" customFormat="1" x14ac:dyDescent="0.25">
      <c r="A405" s="156"/>
      <c r="B405" s="94"/>
      <c r="C405" s="94"/>
      <c r="D405" s="94"/>
      <c r="E405" s="94"/>
      <c r="F405" s="94"/>
      <c r="G405" s="94"/>
      <c r="H405" s="94"/>
      <c r="I405" s="88"/>
      <c r="J405" s="88"/>
      <c r="K405" s="89"/>
      <c r="L405" s="90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</row>
    <row r="406" spans="1:23" s="44" customFormat="1" x14ac:dyDescent="0.25">
      <c r="A406" s="156"/>
      <c r="B406" s="94"/>
      <c r="C406" s="94"/>
      <c r="D406" s="94"/>
      <c r="E406" s="94"/>
      <c r="F406" s="94"/>
      <c r="G406" s="94"/>
      <c r="H406" s="94"/>
      <c r="I406" s="88"/>
      <c r="J406" s="88"/>
      <c r="K406" s="89"/>
      <c r="L406" s="90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</row>
    <row r="407" spans="1:23" s="44" customFormat="1" x14ac:dyDescent="0.25">
      <c r="A407" s="156"/>
      <c r="B407" s="94"/>
      <c r="C407" s="94"/>
      <c r="D407" s="94"/>
      <c r="E407" s="94"/>
      <c r="F407" s="94"/>
      <c r="G407" s="94"/>
      <c r="H407" s="94"/>
      <c r="I407" s="88"/>
      <c r="J407" s="88"/>
      <c r="K407" s="89"/>
      <c r="L407" s="90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</row>
    <row r="408" spans="1:23" s="44" customFormat="1" x14ac:dyDescent="0.25">
      <c r="A408" s="156"/>
      <c r="B408" s="94"/>
      <c r="C408" s="94"/>
      <c r="D408" s="94"/>
      <c r="E408" s="94"/>
      <c r="F408" s="94"/>
      <c r="G408" s="94"/>
      <c r="H408" s="94"/>
      <c r="I408" s="88"/>
      <c r="J408" s="88"/>
      <c r="K408" s="89"/>
      <c r="L408" s="90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</row>
    <row r="409" spans="1:23" s="44" customFormat="1" x14ac:dyDescent="0.25">
      <c r="A409" s="156"/>
      <c r="B409" s="94"/>
      <c r="C409" s="94"/>
      <c r="D409" s="94"/>
      <c r="E409" s="94"/>
      <c r="F409" s="94"/>
      <c r="G409" s="94"/>
      <c r="H409" s="94"/>
      <c r="I409" s="88"/>
      <c r="J409" s="88"/>
      <c r="K409" s="89"/>
      <c r="L409" s="90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</row>
    <row r="410" spans="1:23" s="44" customFormat="1" x14ac:dyDescent="0.25">
      <c r="A410" s="156"/>
      <c r="B410" s="94"/>
      <c r="C410" s="94"/>
      <c r="D410" s="94"/>
      <c r="E410" s="94"/>
      <c r="F410" s="94"/>
      <c r="G410" s="94"/>
      <c r="H410" s="94"/>
      <c r="I410" s="88"/>
      <c r="J410" s="88"/>
      <c r="K410" s="89"/>
      <c r="L410" s="90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</row>
    <row r="411" spans="1:23" s="44" customFormat="1" x14ac:dyDescent="0.25">
      <c r="A411" s="156"/>
      <c r="B411" s="94"/>
      <c r="C411" s="94"/>
      <c r="D411" s="94"/>
      <c r="E411" s="94"/>
      <c r="F411" s="94"/>
      <c r="G411" s="94"/>
      <c r="H411" s="94"/>
      <c r="I411" s="88"/>
      <c r="J411" s="88"/>
      <c r="K411" s="89"/>
      <c r="L411" s="90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</row>
    <row r="412" spans="1:23" s="44" customFormat="1" x14ac:dyDescent="0.25">
      <c r="A412" s="156"/>
      <c r="B412" s="94"/>
      <c r="C412" s="94"/>
      <c r="D412" s="94"/>
      <c r="E412" s="94"/>
      <c r="F412" s="94"/>
      <c r="G412" s="94"/>
      <c r="H412" s="94"/>
      <c r="I412" s="88"/>
      <c r="J412" s="88"/>
      <c r="K412" s="89"/>
      <c r="L412" s="90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</row>
    <row r="413" spans="1:23" s="44" customFormat="1" x14ac:dyDescent="0.25">
      <c r="A413" s="156"/>
      <c r="B413" s="94"/>
      <c r="C413" s="94"/>
      <c r="D413" s="94"/>
      <c r="E413" s="94"/>
      <c r="F413" s="94"/>
      <c r="G413" s="94"/>
      <c r="H413" s="94"/>
      <c r="I413" s="88"/>
      <c r="J413" s="88"/>
      <c r="K413" s="89"/>
      <c r="L413" s="90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</row>
    <row r="414" spans="1:23" s="44" customFormat="1" x14ac:dyDescent="0.25">
      <c r="A414" s="156"/>
      <c r="B414" s="94"/>
      <c r="C414" s="94"/>
      <c r="D414" s="94"/>
      <c r="E414" s="94"/>
      <c r="F414" s="94"/>
      <c r="G414" s="94"/>
      <c r="H414" s="94"/>
      <c r="I414" s="88"/>
      <c r="J414" s="88"/>
      <c r="K414" s="89"/>
      <c r="L414" s="90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</row>
    <row r="415" spans="1:23" s="44" customFormat="1" x14ac:dyDescent="0.25">
      <c r="A415" s="156"/>
      <c r="B415" s="94"/>
      <c r="C415" s="94"/>
      <c r="D415" s="94"/>
      <c r="E415" s="94"/>
      <c r="F415" s="94"/>
      <c r="G415" s="94"/>
      <c r="H415" s="94"/>
      <c r="I415" s="88"/>
      <c r="J415" s="88"/>
      <c r="K415" s="89"/>
      <c r="L415" s="90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</row>
    <row r="416" spans="1:23" s="44" customFormat="1" x14ac:dyDescent="0.25">
      <c r="A416" s="156"/>
      <c r="B416" s="94"/>
      <c r="C416" s="94"/>
      <c r="D416" s="94"/>
      <c r="E416" s="94"/>
      <c r="F416" s="94"/>
      <c r="G416" s="94"/>
      <c r="H416" s="94"/>
      <c r="I416" s="88"/>
      <c r="J416" s="88"/>
      <c r="K416" s="95"/>
      <c r="L416" s="90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</row>
    <row r="417" spans="1:23" s="44" customFormat="1" x14ac:dyDescent="0.25">
      <c r="A417" s="156"/>
      <c r="B417" s="94"/>
      <c r="C417" s="94"/>
      <c r="D417" s="94"/>
      <c r="E417" s="94"/>
      <c r="F417" s="94"/>
      <c r="G417" s="94"/>
      <c r="H417" s="94"/>
      <c r="I417" s="88"/>
      <c r="J417" s="88"/>
      <c r="K417" s="95"/>
      <c r="L417" s="90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</row>
    <row r="418" spans="1:23" s="44" customFormat="1" x14ac:dyDescent="0.25">
      <c r="A418" s="156"/>
      <c r="B418" s="94"/>
      <c r="C418" s="94"/>
      <c r="D418" s="94"/>
      <c r="E418" s="94"/>
      <c r="F418" s="94"/>
      <c r="G418" s="94"/>
      <c r="H418" s="94"/>
      <c r="I418" s="88"/>
      <c r="J418" s="88"/>
      <c r="K418" s="95"/>
      <c r="L418" s="90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</row>
    <row r="419" spans="1:23" s="44" customFormat="1" x14ac:dyDescent="0.25">
      <c r="A419" s="156"/>
      <c r="B419" s="94"/>
      <c r="C419" s="94"/>
      <c r="D419" s="94"/>
      <c r="E419" s="94"/>
      <c r="F419" s="94"/>
      <c r="G419" s="94"/>
      <c r="H419" s="94"/>
      <c r="I419" s="88"/>
      <c r="J419" s="88"/>
      <c r="K419" s="95"/>
      <c r="L419" s="90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</row>
    <row r="420" spans="1:23" s="44" customFormat="1" x14ac:dyDescent="0.25">
      <c r="A420" s="156"/>
      <c r="B420" s="94"/>
      <c r="C420" s="94"/>
      <c r="D420" s="94"/>
      <c r="E420" s="94"/>
      <c r="F420" s="94"/>
      <c r="G420" s="94"/>
      <c r="H420" s="94"/>
      <c r="I420" s="88"/>
      <c r="J420" s="88"/>
      <c r="K420" s="95"/>
      <c r="L420" s="90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</row>
    <row r="421" spans="1:23" s="44" customFormat="1" x14ac:dyDescent="0.25">
      <c r="A421" s="156"/>
      <c r="B421" s="94"/>
      <c r="C421" s="94"/>
      <c r="D421" s="94"/>
      <c r="E421" s="94"/>
      <c r="F421" s="94"/>
      <c r="G421" s="94"/>
      <c r="H421" s="94"/>
      <c r="I421" s="88"/>
      <c r="J421" s="88"/>
      <c r="K421" s="95"/>
      <c r="L421" s="90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</row>
    <row r="422" spans="1:23" s="44" customFormat="1" x14ac:dyDescent="0.25">
      <c r="A422" s="156"/>
      <c r="B422" s="94"/>
      <c r="C422" s="94"/>
      <c r="D422" s="94"/>
      <c r="E422" s="94"/>
      <c r="F422" s="94"/>
      <c r="G422" s="94"/>
      <c r="H422" s="94"/>
      <c r="I422" s="88"/>
      <c r="J422" s="88"/>
      <c r="K422" s="95"/>
      <c r="L422" s="90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</row>
    <row r="423" spans="1:23" s="44" customFormat="1" x14ac:dyDescent="0.25">
      <c r="A423" s="156"/>
      <c r="B423" s="94"/>
      <c r="C423" s="94"/>
      <c r="D423" s="94"/>
      <c r="E423" s="94"/>
      <c r="F423" s="94"/>
      <c r="G423" s="94"/>
      <c r="H423" s="94"/>
      <c r="I423" s="88"/>
      <c r="J423" s="88"/>
      <c r="K423" s="95"/>
      <c r="L423" s="90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</row>
    <row r="424" spans="1:23" s="44" customFormat="1" x14ac:dyDescent="0.25">
      <c r="A424" s="156"/>
      <c r="B424" s="94"/>
      <c r="C424" s="94"/>
      <c r="D424" s="94"/>
      <c r="E424" s="94"/>
      <c r="F424" s="94"/>
      <c r="G424" s="94"/>
      <c r="H424" s="94"/>
      <c r="I424" s="88"/>
      <c r="J424" s="88"/>
      <c r="K424" s="95"/>
      <c r="L424" s="90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</row>
    <row r="425" spans="1:23" s="44" customFormat="1" x14ac:dyDescent="0.25">
      <c r="A425" s="156"/>
      <c r="B425" s="94"/>
      <c r="C425" s="94"/>
      <c r="D425" s="94"/>
      <c r="E425" s="94"/>
      <c r="F425" s="94"/>
      <c r="G425" s="94"/>
      <c r="H425" s="94"/>
      <c r="I425" s="88"/>
      <c r="J425" s="88"/>
      <c r="K425" s="95"/>
      <c r="L425" s="90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</row>
    <row r="426" spans="1:23" s="44" customFormat="1" x14ac:dyDescent="0.25">
      <c r="A426" s="156"/>
      <c r="B426" s="94"/>
      <c r="C426" s="94"/>
      <c r="D426" s="94"/>
      <c r="E426" s="94"/>
      <c r="F426" s="94"/>
      <c r="G426" s="94"/>
      <c r="H426" s="94"/>
      <c r="I426" s="88"/>
      <c r="J426" s="88"/>
      <c r="K426" s="95"/>
      <c r="L426" s="90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</row>
    <row r="427" spans="1:23" s="44" customFormat="1" x14ac:dyDescent="0.25">
      <c r="A427" s="156"/>
      <c r="B427" s="94"/>
      <c r="C427" s="94"/>
      <c r="D427" s="94"/>
      <c r="E427" s="94"/>
      <c r="F427" s="94"/>
      <c r="G427" s="94"/>
      <c r="H427" s="94"/>
      <c r="I427" s="88"/>
      <c r="J427" s="88"/>
      <c r="K427" s="95"/>
      <c r="L427" s="90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</row>
    <row r="428" spans="1:23" s="44" customFormat="1" x14ac:dyDescent="0.25">
      <c r="A428" s="156"/>
      <c r="B428" s="94"/>
      <c r="C428" s="94"/>
      <c r="D428" s="94"/>
      <c r="E428" s="94"/>
      <c r="F428" s="94"/>
      <c r="G428" s="94"/>
      <c r="H428" s="94"/>
      <c r="I428" s="88"/>
      <c r="J428" s="88"/>
      <c r="K428" s="95"/>
      <c r="L428" s="90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</row>
    <row r="429" spans="1:23" s="44" customFormat="1" x14ac:dyDescent="0.25">
      <c r="A429" s="156"/>
      <c r="B429" s="94"/>
      <c r="C429" s="94"/>
      <c r="D429" s="94"/>
      <c r="E429" s="94"/>
      <c r="F429" s="94"/>
      <c r="G429" s="94"/>
      <c r="H429" s="94"/>
      <c r="I429" s="88"/>
      <c r="J429" s="88"/>
      <c r="K429" s="95"/>
      <c r="L429" s="90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</row>
    <row r="430" spans="1:23" s="44" customFormat="1" x14ac:dyDescent="0.25">
      <c r="A430" s="156"/>
      <c r="B430" s="94"/>
      <c r="C430" s="94"/>
      <c r="D430" s="94"/>
      <c r="E430" s="94"/>
      <c r="F430" s="94"/>
      <c r="G430" s="94"/>
      <c r="H430" s="94"/>
      <c r="I430" s="88"/>
      <c r="J430" s="88"/>
      <c r="K430" s="95"/>
      <c r="L430" s="90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</row>
    <row r="431" spans="1:23" s="44" customFormat="1" x14ac:dyDescent="0.25">
      <c r="A431" s="156"/>
      <c r="B431" s="94"/>
      <c r="C431" s="94"/>
      <c r="D431" s="94"/>
      <c r="E431" s="94"/>
      <c r="F431" s="94"/>
      <c r="G431" s="94"/>
      <c r="H431" s="94"/>
      <c r="I431" s="88"/>
      <c r="J431" s="88"/>
      <c r="K431" s="95"/>
      <c r="L431" s="90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</row>
    <row r="432" spans="1:23" s="44" customFormat="1" x14ac:dyDescent="0.25">
      <c r="A432" s="156"/>
      <c r="B432" s="94"/>
      <c r="C432" s="94"/>
      <c r="D432" s="94"/>
      <c r="E432" s="94"/>
      <c r="F432" s="94"/>
      <c r="G432" s="94"/>
      <c r="H432" s="94"/>
      <c r="I432" s="88"/>
      <c r="J432" s="88"/>
      <c r="K432" s="95"/>
      <c r="L432" s="90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</row>
    <row r="433" spans="1:23" s="44" customFormat="1" x14ac:dyDescent="0.25">
      <c r="A433" s="156"/>
      <c r="B433" s="94"/>
      <c r="C433" s="94"/>
      <c r="D433" s="94"/>
      <c r="E433" s="94"/>
      <c r="F433" s="94"/>
      <c r="G433" s="94"/>
      <c r="H433" s="94"/>
      <c r="I433" s="88"/>
      <c r="J433" s="88"/>
      <c r="K433" s="95"/>
      <c r="L433" s="90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</row>
    <row r="434" spans="1:23" s="44" customFormat="1" x14ac:dyDescent="0.25">
      <c r="A434" s="156"/>
      <c r="B434" s="94"/>
      <c r="C434" s="94"/>
      <c r="D434" s="94"/>
      <c r="E434" s="94"/>
      <c r="F434" s="94"/>
      <c r="G434" s="94"/>
      <c r="H434" s="94"/>
      <c r="I434" s="88"/>
      <c r="J434" s="88"/>
      <c r="K434" s="95"/>
      <c r="L434" s="90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</row>
    <row r="435" spans="1:23" s="44" customFormat="1" x14ac:dyDescent="0.25">
      <c r="A435" s="156"/>
      <c r="B435" s="94"/>
      <c r="C435" s="94"/>
      <c r="D435" s="94"/>
      <c r="E435" s="94"/>
      <c r="F435" s="94"/>
      <c r="G435" s="94"/>
      <c r="H435" s="94"/>
      <c r="I435" s="88"/>
      <c r="J435" s="88"/>
      <c r="K435" s="95"/>
      <c r="L435" s="90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</row>
    <row r="436" spans="1:23" s="44" customFormat="1" x14ac:dyDescent="0.25">
      <c r="A436" s="156"/>
      <c r="B436" s="94"/>
      <c r="C436" s="94"/>
      <c r="D436" s="94"/>
      <c r="E436" s="94"/>
      <c r="F436" s="94"/>
      <c r="G436" s="94"/>
      <c r="H436" s="94"/>
      <c r="I436" s="88"/>
      <c r="J436" s="88"/>
      <c r="K436" s="95"/>
      <c r="L436" s="90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</row>
    <row r="437" spans="1:23" s="44" customFormat="1" x14ac:dyDescent="0.25">
      <c r="A437" s="156"/>
      <c r="B437" s="94"/>
      <c r="C437" s="94"/>
      <c r="D437" s="94"/>
      <c r="E437" s="94"/>
      <c r="F437" s="94"/>
      <c r="G437" s="94"/>
      <c r="H437" s="94"/>
      <c r="I437" s="88"/>
      <c r="J437" s="88"/>
      <c r="K437" s="95"/>
      <c r="L437" s="90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</row>
    <row r="438" spans="1:23" s="44" customFormat="1" x14ac:dyDescent="0.25">
      <c r="A438" s="156"/>
      <c r="B438" s="94"/>
      <c r="C438" s="94"/>
      <c r="D438" s="94"/>
      <c r="E438" s="94"/>
      <c r="F438" s="94"/>
      <c r="G438" s="94"/>
      <c r="H438" s="94"/>
      <c r="I438" s="88"/>
      <c r="J438" s="88"/>
      <c r="K438" s="95"/>
      <c r="L438" s="90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</row>
    <row r="439" spans="1:23" s="44" customFormat="1" x14ac:dyDescent="0.25">
      <c r="A439" s="156"/>
      <c r="B439" s="94"/>
      <c r="C439" s="94"/>
      <c r="D439" s="94"/>
      <c r="E439" s="94"/>
      <c r="F439" s="94"/>
      <c r="G439" s="94"/>
      <c r="H439" s="94"/>
      <c r="I439" s="88"/>
      <c r="J439" s="88"/>
      <c r="K439" s="95"/>
      <c r="L439" s="90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</row>
    <row r="440" spans="1:23" s="44" customFormat="1" x14ac:dyDescent="0.25">
      <c r="A440" s="156"/>
      <c r="B440" s="94"/>
      <c r="C440" s="94"/>
      <c r="D440" s="94"/>
      <c r="E440" s="94"/>
      <c r="F440" s="94"/>
      <c r="G440" s="94"/>
      <c r="H440" s="94"/>
      <c r="I440" s="88"/>
      <c r="J440" s="88"/>
      <c r="K440" s="95"/>
      <c r="L440" s="90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</row>
    <row r="441" spans="1:23" s="44" customFormat="1" x14ac:dyDescent="0.25">
      <c r="A441" s="156"/>
      <c r="B441" s="94"/>
      <c r="C441" s="94"/>
      <c r="D441" s="94"/>
      <c r="E441" s="94"/>
      <c r="F441" s="94"/>
      <c r="G441" s="94"/>
      <c r="H441" s="94"/>
      <c r="I441" s="88"/>
      <c r="J441" s="88"/>
      <c r="K441" s="95"/>
      <c r="L441" s="90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</row>
    <row r="442" spans="1:23" s="44" customFormat="1" x14ac:dyDescent="0.25">
      <c r="A442" s="156"/>
      <c r="B442" s="94"/>
      <c r="C442" s="94"/>
      <c r="D442" s="94"/>
      <c r="E442" s="94"/>
      <c r="F442" s="94"/>
      <c r="G442" s="94"/>
      <c r="H442" s="94"/>
      <c r="I442" s="88"/>
      <c r="J442" s="88"/>
      <c r="K442" s="95"/>
      <c r="L442" s="90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</row>
    <row r="443" spans="1:23" s="44" customFormat="1" x14ac:dyDescent="0.25">
      <c r="A443" s="156"/>
      <c r="B443" s="94"/>
      <c r="C443" s="94"/>
      <c r="D443" s="94"/>
      <c r="E443" s="94"/>
      <c r="F443" s="94"/>
      <c r="G443" s="94"/>
      <c r="H443" s="94"/>
      <c r="I443" s="88"/>
      <c r="J443" s="88"/>
      <c r="K443" s="95"/>
      <c r="L443" s="90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</row>
    <row r="444" spans="1:23" s="44" customFormat="1" x14ac:dyDescent="0.25">
      <c r="A444" s="156"/>
      <c r="B444" s="94"/>
      <c r="C444" s="94"/>
      <c r="D444" s="94"/>
      <c r="E444" s="94"/>
      <c r="F444" s="94"/>
      <c r="G444" s="94"/>
      <c r="H444" s="94"/>
      <c r="I444" s="88"/>
      <c r="J444" s="88"/>
      <c r="K444" s="95"/>
      <c r="L444" s="90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</row>
    <row r="445" spans="1:23" s="44" customFormat="1" x14ac:dyDescent="0.25">
      <c r="A445" s="156"/>
      <c r="B445" s="94"/>
      <c r="C445" s="94"/>
      <c r="D445" s="94"/>
      <c r="E445" s="94"/>
      <c r="F445" s="94"/>
      <c r="G445" s="94"/>
      <c r="H445" s="94"/>
      <c r="I445" s="88"/>
      <c r="J445" s="88"/>
      <c r="K445" s="95"/>
      <c r="L445" s="90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</row>
    <row r="446" spans="1:23" s="44" customFormat="1" x14ac:dyDescent="0.25">
      <c r="A446" s="156"/>
      <c r="B446" s="94"/>
      <c r="C446" s="94"/>
      <c r="D446" s="94"/>
      <c r="E446" s="94"/>
      <c r="F446" s="94"/>
      <c r="G446" s="94"/>
      <c r="H446" s="94"/>
      <c r="I446" s="88"/>
      <c r="J446" s="88"/>
      <c r="K446" s="95"/>
      <c r="L446" s="90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</row>
    <row r="447" spans="1:23" s="44" customFormat="1" x14ac:dyDescent="0.25">
      <c r="A447" s="156"/>
      <c r="B447" s="94"/>
      <c r="C447" s="94"/>
      <c r="D447" s="94"/>
      <c r="E447" s="94"/>
      <c r="F447" s="94"/>
      <c r="G447" s="94"/>
      <c r="H447" s="94"/>
      <c r="I447" s="88"/>
      <c r="J447" s="88"/>
      <c r="K447" s="95"/>
      <c r="L447" s="90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</row>
    <row r="448" spans="1:23" s="44" customFormat="1" x14ac:dyDescent="0.25">
      <c r="A448" s="156"/>
      <c r="B448" s="94"/>
      <c r="C448" s="94"/>
      <c r="D448" s="94"/>
      <c r="E448" s="94"/>
      <c r="F448" s="94"/>
      <c r="G448" s="94"/>
      <c r="H448" s="94"/>
      <c r="I448" s="88"/>
      <c r="J448" s="88"/>
      <c r="K448" s="95"/>
      <c r="L448" s="90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</row>
    <row r="449" spans="1:23" s="44" customFormat="1" x14ac:dyDescent="0.25">
      <c r="A449" s="156"/>
      <c r="B449" s="94"/>
      <c r="C449" s="94"/>
      <c r="D449" s="94"/>
      <c r="E449" s="94"/>
      <c r="F449" s="94"/>
      <c r="G449" s="94"/>
      <c r="H449" s="94"/>
      <c r="I449" s="88"/>
      <c r="J449" s="88"/>
      <c r="K449" s="95"/>
      <c r="L449" s="90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</row>
    <row r="450" spans="1:23" s="44" customFormat="1" x14ac:dyDescent="0.25">
      <c r="A450" s="156"/>
      <c r="B450" s="94"/>
      <c r="C450" s="94"/>
      <c r="D450" s="94"/>
      <c r="E450" s="94"/>
      <c r="F450" s="94"/>
      <c r="G450" s="94"/>
      <c r="H450" s="94"/>
      <c r="I450" s="88"/>
      <c r="J450" s="88"/>
      <c r="K450" s="95"/>
      <c r="L450" s="90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</row>
    <row r="451" spans="1:23" s="44" customFormat="1" x14ac:dyDescent="0.25">
      <c r="A451" s="156"/>
      <c r="B451" s="94"/>
      <c r="C451" s="94"/>
      <c r="D451" s="94"/>
      <c r="E451" s="94"/>
      <c r="F451" s="94"/>
      <c r="G451" s="94"/>
      <c r="H451" s="94"/>
      <c r="I451" s="88"/>
      <c r="J451" s="88"/>
      <c r="K451" s="95"/>
      <c r="L451" s="90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</row>
    <row r="452" spans="1:23" s="44" customFormat="1" x14ac:dyDescent="0.25">
      <c r="A452" s="156"/>
      <c r="B452" s="94"/>
      <c r="C452" s="94"/>
      <c r="D452" s="94"/>
      <c r="E452" s="94"/>
      <c r="F452" s="94"/>
      <c r="G452" s="94"/>
      <c r="H452" s="94"/>
      <c r="I452" s="88"/>
      <c r="J452" s="88"/>
      <c r="K452" s="95"/>
      <c r="L452" s="90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</row>
    <row r="453" spans="1:23" s="44" customFormat="1" x14ac:dyDescent="0.25">
      <c r="A453" s="156"/>
      <c r="B453" s="94"/>
      <c r="C453" s="94"/>
      <c r="D453" s="94"/>
      <c r="E453" s="94"/>
      <c r="F453" s="94"/>
      <c r="G453" s="94"/>
      <c r="H453" s="94"/>
      <c r="I453" s="88"/>
      <c r="J453" s="88"/>
      <c r="K453" s="95"/>
      <c r="L453" s="90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</row>
    <row r="454" spans="1:23" s="44" customFormat="1" x14ac:dyDescent="0.25">
      <c r="A454" s="156"/>
      <c r="B454" s="94"/>
      <c r="C454" s="94"/>
      <c r="D454" s="94"/>
      <c r="E454" s="94"/>
      <c r="F454" s="94"/>
      <c r="G454" s="94"/>
      <c r="H454" s="94"/>
      <c r="I454" s="88"/>
      <c r="J454" s="88"/>
      <c r="K454" s="95"/>
      <c r="L454" s="90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</row>
    <row r="455" spans="1:23" s="44" customFormat="1" x14ac:dyDescent="0.25">
      <c r="A455" s="156"/>
      <c r="B455" s="94"/>
      <c r="C455" s="94"/>
      <c r="D455" s="94"/>
      <c r="E455" s="94"/>
      <c r="F455" s="94"/>
      <c r="G455" s="94"/>
      <c r="H455" s="94"/>
      <c r="I455" s="88"/>
      <c r="J455" s="88"/>
      <c r="K455" s="95"/>
      <c r="L455" s="90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</row>
    <row r="456" spans="1:23" s="44" customFormat="1" x14ac:dyDescent="0.25">
      <c r="A456" s="156"/>
      <c r="B456" s="94"/>
      <c r="C456" s="94"/>
      <c r="D456" s="94"/>
      <c r="E456" s="94"/>
      <c r="F456" s="94"/>
      <c r="G456" s="94"/>
      <c r="H456" s="94"/>
      <c r="I456" s="88"/>
      <c r="J456" s="88"/>
      <c r="K456" s="95"/>
      <c r="L456" s="90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</row>
    <row r="457" spans="1:23" s="44" customFormat="1" x14ac:dyDescent="0.25">
      <c r="A457" s="156"/>
      <c r="B457" s="94"/>
      <c r="C457" s="94"/>
      <c r="D457" s="94"/>
      <c r="E457" s="94"/>
      <c r="F457" s="94"/>
      <c r="G457" s="94"/>
      <c r="H457" s="94"/>
      <c r="I457" s="88"/>
      <c r="J457" s="88"/>
      <c r="K457" s="95"/>
      <c r="L457" s="90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</row>
    <row r="458" spans="1:23" s="44" customFormat="1" x14ac:dyDescent="0.25">
      <c r="A458" s="156"/>
      <c r="B458" s="94"/>
      <c r="C458" s="94"/>
      <c r="D458" s="94"/>
      <c r="E458" s="94"/>
      <c r="F458" s="94"/>
      <c r="G458" s="94"/>
      <c r="H458" s="94"/>
      <c r="I458" s="88"/>
      <c r="J458" s="88"/>
      <c r="K458" s="95"/>
      <c r="L458" s="90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</row>
    <row r="459" spans="1:23" s="44" customFormat="1" x14ac:dyDescent="0.25">
      <c r="A459" s="156"/>
      <c r="B459" s="94"/>
      <c r="C459" s="94"/>
      <c r="D459" s="94"/>
      <c r="E459" s="94"/>
      <c r="F459" s="94"/>
      <c r="G459" s="94"/>
      <c r="H459" s="94"/>
      <c r="I459" s="88"/>
      <c r="J459" s="88"/>
      <c r="K459" s="95"/>
      <c r="L459" s="90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</row>
    <row r="460" spans="1:23" s="44" customFormat="1" x14ac:dyDescent="0.25">
      <c r="A460" s="156"/>
      <c r="B460" s="94"/>
      <c r="C460" s="94"/>
      <c r="D460" s="94"/>
      <c r="E460" s="94"/>
      <c r="F460" s="94"/>
      <c r="G460" s="94"/>
      <c r="H460" s="94"/>
      <c r="I460" s="88"/>
      <c r="J460" s="88"/>
      <c r="K460" s="95"/>
      <c r="L460" s="90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</row>
    <row r="461" spans="1:23" s="44" customFormat="1" x14ac:dyDescent="0.25">
      <c r="A461" s="156"/>
      <c r="B461" s="94"/>
      <c r="C461" s="94"/>
      <c r="D461" s="94"/>
      <c r="E461" s="94"/>
      <c r="F461" s="94"/>
      <c r="G461" s="94"/>
      <c r="H461" s="94"/>
      <c r="I461" s="88"/>
      <c r="J461" s="88"/>
      <c r="K461" s="95"/>
      <c r="L461" s="90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</row>
    <row r="462" spans="1:23" s="44" customFormat="1" x14ac:dyDescent="0.25">
      <c r="A462" s="156"/>
      <c r="B462" s="94"/>
      <c r="C462" s="94"/>
      <c r="D462" s="94"/>
      <c r="E462" s="94"/>
      <c r="F462" s="94"/>
      <c r="G462" s="94"/>
      <c r="H462" s="94"/>
      <c r="I462" s="88"/>
      <c r="J462" s="88"/>
      <c r="K462" s="95"/>
      <c r="L462" s="90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</row>
    <row r="463" spans="1:23" s="44" customFormat="1" x14ac:dyDescent="0.25">
      <c r="A463" s="156"/>
      <c r="B463" s="94"/>
      <c r="C463" s="94"/>
      <c r="D463" s="94"/>
      <c r="E463" s="94"/>
      <c r="F463" s="94"/>
      <c r="G463" s="94"/>
      <c r="H463" s="94"/>
      <c r="I463" s="88"/>
      <c r="J463" s="88"/>
      <c r="K463" s="95"/>
      <c r="L463" s="90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</row>
    <row r="464" spans="1:23" s="44" customFormat="1" x14ac:dyDescent="0.25">
      <c r="A464" s="156"/>
      <c r="B464" s="94"/>
      <c r="C464" s="94"/>
      <c r="D464" s="94"/>
      <c r="E464" s="94"/>
      <c r="F464" s="94"/>
      <c r="G464" s="94"/>
      <c r="H464" s="94"/>
      <c r="I464" s="88"/>
      <c r="J464" s="88"/>
      <c r="K464" s="95"/>
      <c r="L464" s="90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</row>
    <row r="465" spans="1:23" s="44" customFormat="1" x14ac:dyDescent="0.25">
      <c r="A465" s="156"/>
      <c r="B465" s="94"/>
      <c r="C465" s="94"/>
      <c r="D465" s="94"/>
      <c r="E465" s="94"/>
      <c r="F465" s="94"/>
      <c r="G465" s="94"/>
      <c r="H465" s="94"/>
      <c r="I465" s="88"/>
      <c r="J465" s="88"/>
      <c r="K465" s="95"/>
      <c r="L465" s="90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</row>
    <row r="466" spans="1:23" s="44" customFormat="1" x14ac:dyDescent="0.25">
      <c r="A466" s="156"/>
      <c r="B466" s="94"/>
      <c r="C466" s="94"/>
      <c r="D466" s="94"/>
      <c r="E466" s="94"/>
      <c r="F466" s="94"/>
      <c r="G466" s="94"/>
      <c r="H466" s="94"/>
      <c r="I466" s="88"/>
      <c r="J466" s="88"/>
      <c r="K466" s="95"/>
      <c r="L466" s="90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</row>
    <row r="467" spans="1:23" s="44" customFormat="1" x14ac:dyDescent="0.25">
      <c r="A467" s="156"/>
      <c r="B467" s="94"/>
      <c r="C467" s="94"/>
      <c r="D467" s="94"/>
      <c r="E467" s="94"/>
      <c r="F467" s="94"/>
      <c r="G467" s="94"/>
      <c r="H467" s="94"/>
      <c r="I467" s="88"/>
      <c r="J467" s="88"/>
      <c r="K467" s="95"/>
      <c r="L467" s="90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</row>
    <row r="468" spans="1:23" s="44" customFormat="1" x14ac:dyDescent="0.25">
      <c r="A468" s="156"/>
      <c r="B468" s="94"/>
      <c r="C468" s="94"/>
      <c r="D468" s="94"/>
      <c r="E468" s="94"/>
      <c r="F468" s="94"/>
      <c r="G468" s="94"/>
      <c r="H468" s="94"/>
      <c r="I468" s="88"/>
      <c r="J468" s="88"/>
      <c r="K468" s="95"/>
      <c r="L468" s="90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</row>
    <row r="469" spans="1:23" s="44" customFormat="1" x14ac:dyDescent="0.25">
      <c r="A469" s="156"/>
      <c r="B469" s="94"/>
      <c r="C469" s="94"/>
      <c r="D469" s="94"/>
      <c r="E469" s="94"/>
      <c r="F469" s="94"/>
      <c r="G469" s="94"/>
      <c r="H469" s="94"/>
      <c r="I469" s="88"/>
      <c r="J469" s="88"/>
      <c r="K469" s="95"/>
      <c r="L469" s="90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</row>
    <row r="470" spans="1:23" s="44" customFormat="1" x14ac:dyDescent="0.25">
      <c r="A470" s="156"/>
      <c r="B470" s="94"/>
      <c r="C470" s="94"/>
      <c r="D470" s="94"/>
      <c r="E470" s="94"/>
      <c r="F470" s="94"/>
      <c r="G470" s="94"/>
      <c r="H470" s="94"/>
      <c r="I470" s="88"/>
      <c r="J470" s="88"/>
      <c r="K470" s="95"/>
      <c r="L470" s="90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</row>
    <row r="471" spans="1:23" s="44" customFormat="1" x14ac:dyDescent="0.25">
      <c r="A471" s="156"/>
      <c r="B471" s="94"/>
      <c r="C471" s="94"/>
      <c r="D471" s="94"/>
      <c r="E471" s="94"/>
      <c r="F471" s="94"/>
      <c r="G471" s="94"/>
      <c r="H471" s="94"/>
      <c r="I471" s="88"/>
      <c r="J471" s="88"/>
      <c r="K471" s="95"/>
      <c r="L471" s="90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</row>
    <row r="472" spans="1:23" s="44" customFormat="1" x14ac:dyDescent="0.25">
      <c r="A472" s="156"/>
      <c r="B472" s="94"/>
      <c r="C472" s="94"/>
      <c r="D472" s="94"/>
      <c r="E472" s="94"/>
      <c r="F472" s="94"/>
      <c r="G472" s="94"/>
      <c r="H472" s="94"/>
      <c r="I472" s="88"/>
      <c r="J472" s="88"/>
      <c r="K472" s="95"/>
      <c r="L472" s="90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</row>
    <row r="473" spans="1:23" s="44" customFormat="1" x14ac:dyDescent="0.25">
      <c r="A473" s="156"/>
      <c r="B473" s="94"/>
      <c r="C473" s="94"/>
      <c r="D473" s="94"/>
      <c r="E473" s="94"/>
      <c r="F473" s="94"/>
      <c r="G473" s="94"/>
      <c r="H473" s="94"/>
      <c r="I473" s="88"/>
      <c r="J473" s="88"/>
      <c r="K473" s="95"/>
      <c r="L473" s="90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</row>
    <row r="474" spans="1:23" s="44" customFormat="1" x14ac:dyDescent="0.25">
      <c r="A474" s="156"/>
      <c r="B474" s="94"/>
      <c r="C474" s="94"/>
      <c r="D474" s="94"/>
      <c r="E474" s="94"/>
      <c r="F474" s="94"/>
      <c r="G474" s="94"/>
      <c r="H474" s="94"/>
      <c r="I474" s="88"/>
      <c r="J474" s="88"/>
      <c r="K474" s="95"/>
      <c r="L474" s="90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</row>
    <row r="475" spans="1:23" s="44" customFormat="1" x14ac:dyDescent="0.25">
      <c r="A475" s="156"/>
      <c r="B475" s="94"/>
      <c r="C475" s="94"/>
      <c r="D475" s="94"/>
      <c r="E475" s="94"/>
      <c r="F475" s="94"/>
      <c r="G475" s="94"/>
      <c r="H475" s="94"/>
      <c r="I475" s="88"/>
      <c r="J475" s="88"/>
      <c r="K475" s="95"/>
      <c r="L475" s="90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</row>
    <row r="476" spans="1:23" s="44" customFormat="1" x14ac:dyDescent="0.25">
      <c r="A476" s="156"/>
      <c r="B476" s="94"/>
      <c r="C476" s="94"/>
      <c r="D476" s="94"/>
      <c r="E476" s="94"/>
      <c r="F476" s="94"/>
      <c r="G476" s="94"/>
      <c r="H476" s="94"/>
      <c r="I476" s="88"/>
      <c r="J476" s="88"/>
      <c r="K476" s="95"/>
      <c r="L476" s="90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</row>
    <row r="477" spans="1:23" s="44" customFormat="1" x14ac:dyDescent="0.25">
      <c r="A477" s="156"/>
      <c r="B477" s="94"/>
      <c r="C477" s="94"/>
      <c r="D477" s="94"/>
      <c r="E477" s="94"/>
      <c r="F477" s="94"/>
      <c r="G477" s="94"/>
      <c r="H477" s="94"/>
      <c r="I477" s="88"/>
      <c r="J477" s="88"/>
      <c r="K477" s="95"/>
      <c r="L477" s="90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</row>
    <row r="478" spans="1:23" s="44" customFormat="1" x14ac:dyDescent="0.25">
      <c r="A478" s="156"/>
      <c r="B478" s="94"/>
      <c r="C478" s="94"/>
      <c r="D478" s="94"/>
      <c r="E478" s="94"/>
      <c r="F478" s="94"/>
      <c r="G478" s="94"/>
      <c r="H478" s="94"/>
      <c r="I478" s="88"/>
      <c r="J478" s="88"/>
      <c r="K478" s="95"/>
      <c r="L478" s="90"/>
    </row>
    <row r="479" spans="1:23" s="44" customFormat="1" x14ac:dyDescent="0.25">
      <c r="A479" s="156"/>
      <c r="K479" s="96"/>
      <c r="L479" s="97"/>
    </row>
    <row r="480" spans="1:23" s="44" customFormat="1" x14ac:dyDescent="0.25">
      <c r="A480" s="156"/>
      <c r="K480" s="96"/>
      <c r="L480" s="97"/>
    </row>
    <row r="481" spans="1:12" s="44" customFormat="1" x14ac:dyDescent="0.25">
      <c r="A481" s="156"/>
      <c r="K481" s="96"/>
      <c r="L481" s="97"/>
    </row>
    <row r="482" spans="1:12" s="44" customFormat="1" x14ac:dyDescent="0.25">
      <c r="A482" s="156"/>
      <c r="K482" s="96"/>
      <c r="L482" s="97"/>
    </row>
    <row r="483" spans="1:12" s="44" customFormat="1" x14ac:dyDescent="0.25">
      <c r="A483" s="156"/>
      <c r="K483" s="96"/>
      <c r="L483" s="97"/>
    </row>
    <row r="484" spans="1:12" s="44" customFormat="1" x14ac:dyDescent="0.25">
      <c r="A484" s="156"/>
      <c r="K484" s="96"/>
      <c r="L484" s="97"/>
    </row>
    <row r="485" spans="1:12" x14ac:dyDescent="0.25">
      <c r="B485" s="44"/>
      <c r="C485" s="44"/>
      <c r="D485" s="44"/>
      <c r="E485" s="44"/>
      <c r="F485" s="44"/>
      <c r="G485" s="44"/>
      <c r="H485" s="44"/>
      <c r="I485" s="44"/>
      <c r="J485" s="44"/>
      <c r="K485" s="96"/>
      <c r="L485" s="97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4">
    <mergeCell ref="A1:A2"/>
    <mergeCell ref="L27:L32"/>
    <mergeCell ref="K5:K7"/>
    <mergeCell ref="L5:L7"/>
    <mergeCell ref="B6:C6"/>
    <mergeCell ref="D6:E6"/>
    <mergeCell ref="F6:G6"/>
    <mergeCell ref="H6:J6"/>
    <mergeCell ref="C1:H1"/>
    <mergeCell ref="C2:H2"/>
    <mergeCell ref="B5:C5"/>
    <mergeCell ref="D5:E5"/>
    <mergeCell ref="F5:G5"/>
    <mergeCell ref="H5:J5"/>
  </mergeCells>
  <conditionalFormatting sqref="C8">
    <cfRule type="expression" dxfId="15" priority="17">
      <formula>$C$9=1</formula>
    </cfRule>
  </conditionalFormatting>
  <conditionalFormatting sqref="D8">
    <cfRule type="expression" dxfId="14" priority="18">
      <formula>$D$9=1</formula>
    </cfRule>
  </conditionalFormatting>
  <conditionalFormatting sqref="E8">
    <cfRule type="expression" dxfId="13" priority="19">
      <formula>$E$9=1</formula>
    </cfRule>
  </conditionalFormatting>
  <conditionalFormatting sqref="F8">
    <cfRule type="expression" dxfId="12" priority="20">
      <formula>$F$9=1</formula>
    </cfRule>
  </conditionalFormatting>
  <conditionalFormatting sqref="G8">
    <cfRule type="expression" dxfId="11" priority="21">
      <formula>$G$9=1</formula>
    </cfRule>
  </conditionalFormatting>
  <conditionalFormatting sqref="H8">
    <cfRule type="expression" dxfId="10" priority="22">
      <formula>$H$9=1</formula>
    </cfRule>
  </conditionalFormatting>
  <conditionalFormatting sqref="I8">
    <cfRule type="expression" dxfId="9" priority="23">
      <formula>$I$9=1</formula>
    </cfRule>
  </conditionalFormatting>
  <conditionalFormatting sqref="J8">
    <cfRule type="expression" dxfId="8" priority="24">
      <formula>$J$9=1</formula>
    </cfRule>
  </conditionalFormatting>
  <conditionalFormatting sqref="C347">
    <cfRule type="expression" dxfId="7" priority="1">
      <formula>$C$9=1</formula>
    </cfRule>
  </conditionalFormatting>
  <conditionalFormatting sqref="D347">
    <cfRule type="expression" dxfId="6" priority="2">
      <formula>$D$9=1</formula>
    </cfRule>
  </conditionalFormatting>
  <conditionalFormatting sqref="E347">
    <cfRule type="expression" dxfId="5" priority="3">
      <formula>$E$9=1</formula>
    </cfRule>
  </conditionalFormatting>
  <conditionalFormatting sqref="F347">
    <cfRule type="expression" dxfId="4" priority="4">
      <formula>$F$9=1</formula>
    </cfRule>
  </conditionalFormatting>
  <conditionalFormatting sqref="G347">
    <cfRule type="expression" dxfId="3" priority="5">
      <formula>$G$9=1</formula>
    </cfRule>
  </conditionalFormatting>
  <conditionalFormatting sqref="H347">
    <cfRule type="expression" dxfId="2" priority="6">
      <formula>$H$9=1</formula>
    </cfRule>
  </conditionalFormatting>
  <conditionalFormatting sqref="I347">
    <cfRule type="expression" dxfId="1" priority="7">
      <formula>$I$9=1</formula>
    </cfRule>
  </conditionalFormatting>
  <conditionalFormatting sqref="J347">
    <cfRule type="expression" dxfId="0" priority="8">
      <formula>$J$9=1</formula>
    </cfRule>
  </conditionalFormatting>
  <pageMargins left="0.7" right="0.7" top="0.75" bottom="0.75" header="0.51180555555555551" footer="0.51180555555555551"/>
  <pageSetup paperSize="9" scale="40" firstPageNumber="0" fitToHeight="0" orientation="portrait" horizontalDpi="300" verticalDpi="300" r:id="rId1"/>
  <headerFooter alignWithMargins="0"/>
  <rowBreaks count="4" manualBreakCount="4">
    <brk id="105" max="16383" man="1"/>
    <brk id="218" max="12" man="1"/>
    <brk id="295" max="12" man="1"/>
    <brk id="349" max="12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Оптовый</vt:lpstr>
      <vt:lpstr>Оптовый!Область_печати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Osada, Marina S {WBD}</dc:creator>
  <cp:lastModifiedBy>Пользователь Windows</cp:lastModifiedBy>
  <cp:lastPrinted>2018-09-14T09:21:55Z</cp:lastPrinted>
  <dcterms:created xsi:type="dcterms:W3CDTF">2017-03-16T11:29:07Z</dcterms:created>
  <dcterms:modified xsi:type="dcterms:W3CDTF">2020-03-02T20:27:02Z</dcterms:modified>
</cp:coreProperties>
</file>